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 29 septembrie 2020 " sheetId="43" r:id="rId1"/>
  </sheets>
  <definedNames>
    <definedName name="_xlnm.Database" localSheetId="0">#REF!</definedName>
    <definedName name="_xlnm.Database">#REF!</definedName>
    <definedName name="_xlnm.Print_Titles" localSheetId="0">' 29 septembrie 2020 '!$9:$12</definedName>
  </definedNames>
  <calcPr calcId="125725"/>
</workbook>
</file>

<file path=xl/calcChain.xml><?xml version="1.0" encoding="utf-8"?>
<calcChain xmlns="http://schemas.openxmlformats.org/spreadsheetml/2006/main">
  <c r="C86" i="43"/>
  <c r="C87"/>
  <c r="C187" l="1"/>
  <c r="C188"/>
  <c r="C204"/>
  <c r="C205"/>
  <c r="C214"/>
  <c r="C215"/>
  <c r="C206"/>
  <c r="C207"/>
  <c r="I213"/>
  <c r="H213"/>
  <c r="G213"/>
  <c r="F213"/>
  <c r="D213"/>
  <c r="I212"/>
  <c r="H212"/>
  <c r="G212"/>
  <c r="F212"/>
  <c r="D212"/>
  <c r="I217"/>
  <c r="H217"/>
  <c r="G217"/>
  <c r="F217"/>
  <c r="D217"/>
  <c r="I216"/>
  <c r="H216"/>
  <c r="G216"/>
  <c r="F216"/>
  <c r="D216"/>
  <c r="C136" l="1"/>
  <c r="C137"/>
  <c r="C140"/>
  <c r="C141"/>
  <c r="C289" l="1"/>
  <c r="C287" s="1"/>
  <c r="C285" s="1"/>
  <c r="C283" s="1"/>
  <c r="C281" s="1"/>
  <c r="C290"/>
  <c r="C288" s="1"/>
  <c r="C286" s="1"/>
  <c r="C284" s="1"/>
  <c r="C282" s="1"/>
  <c r="D57"/>
  <c r="C73"/>
  <c r="C71" s="1"/>
  <c r="C74"/>
  <c r="C72" s="1"/>
  <c r="C61" s="1"/>
  <c r="D68"/>
  <c r="C275"/>
  <c r="C273" s="1"/>
  <c r="C276"/>
  <c r="C274" s="1"/>
  <c r="C123"/>
  <c r="C124"/>
  <c r="C134"/>
  <c r="C132" s="1"/>
  <c r="C130" s="1"/>
  <c r="C128" s="1"/>
  <c r="C135"/>
  <c r="C133" s="1"/>
  <c r="C131" s="1"/>
  <c r="C129" s="1"/>
  <c r="C59" l="1"/>
  <c r="C57" s="1"/>
  <c r="C55" s="1"/>
  <c r="C36"/>
  <c r="C60"/>
  <c r="C69"/>
  <c r="C67" s="1"/>
  <c r="C65" s="1"/>
  <c r="C63" s="1"/>
  <c r="C70"/>
  <c r="C68" s="1"/>
  <c r="C66" s="1"/>
  <c r="C64" s="1"/>
  <c r="C329"/>
  <c r="C327" s="1"/>
  <c r="C325" s="1"/>
  <c r="C323" s="1"/>
  <c r="C321" s="1"/>
  <c r="C330"/>
  <c r="C328" s="1"/>
  <c r="C326" s="1"/>
  <c r="C324" s="1"/>
  <c r="C322" s="1"/>
  <c r="C85"/>
  <c r="C83" s="1"/>
  <c r="C81" s="1"/>
  <c r="C79" s="1"/>
  <c r="C386"/>
  <c r="C384" s="1"/>
  <c r="C382" s="1"/>
  <c r="C380" s="1"/>
  <c r="C378" s="1"/>
  <c r="C376" s="1"/>
  <c r="C387"/>
  <c r="C385" s="1"/>
  <c r="C371"/>
  <c r="C369" s="1"/>
  <c r="C372"/>
  <c r="C370" s="1"/>
  <c r="C365"/>
  <c r="C363" s="1"/>
  <c r="C366"/>
  <c r="C364" s="1"/>
  <c r="I160"/>
  <c r="H160"/>
  <c r="G160"/>
  <c r="F160"/>
  <c r="D160"/>
  <c r="I159"/>
  <c r="H159"/>
  <c r="G159"/>
  <c r="F159"/>
  <c r="D159"/>
  <c r="I158"/>
  <c r="I156" s="1"/>
  <c r="H158"/>
  <c r="H156" s="1"/>
  <c r="G158"/>
  <c r="G156" s="1"/>
  <c r="F158"/>
  <c r="F156" s="1"/>
  <c r="D158"/>
  <c r="D156" s="1"/>
  <c r="I157"/>
  <c r="I155" s="1"/>
  <c r="H157"/>
  <c r="H155" s="1"/>
  <c r="G157"/>
  <c r="G155" s="1"/>
  <c r="F157"/>
  <c r="F155" s="1"/>
  <c r="D157"/>
  <c r="D155" s="1"/>
  <c r="I186"/>
  <c r="H186"/>
  <c r="G186"/>
  <c r="F186"/>
  <c r="D186"/>
  <c r="I185"/>
  <c r="H185"/>
  <c r="G185"/>
  <c r="F185"/>
  <c r="D185"/>
  <c r="I184"/>
  <c r="I182" s="1"/>
  <c r="H184"/>
  <c r="H182" s="1"/>
  <c r="G184"/>
  <c r="G182" s="1"/>
  <c r="F184"/>
  <c r="F182" s="1"/>
  <c r="D184"/>
  <c r="D182" s="1"/>
  <c r="I183"/>
  <c r="I181" s="1"/>
  <c r="H183"/>
  <c r="H181" s="1"/>
  <c r="G183"/>
  <c r="G181" s="1"/>
  <c r="F183"/>
  <c r="F181" s="1"/>
  <c r="D183"/>
  <c r="D181" s="1"/>
  <c r="C265"/>
  <c r="C263" s="1"/>
  <c r="C266"/>
  <c r="C264" s="1"/>
  <c r="C246"/>
  <c r="C244" s="1"/>
  <c r="C247"/>
  <c r="C245" s="1"/>
  <c r="C202"/>
  <c r="C200" s="1"/>
  <c r="C198" s="1"/>
  <c r="C203"/>
  <c r="C201" s="1"/>
  <c r="C199" s="1"/>
  <c r="I209"/>
  <c r="H209"/>
  <c r="G209"/>
  <c r="F209"/>
  <c r="D209"/>
  <c r="I208"/>
  <c r="H208"/>
  <c r="G208"/>
  <c r="F208"/>
  <c r="D208"/>
  <c r="C229"/>
  <c r="C227" s="1"/>
  <c r="C225" s="1"/>
  <c r="C230"/>
  <c r="C228" s="1"/>
  <c r="C226" s="1"/>
  <c r="I226"/>
  <c r="I224" s="1"/>
  <c r="I222" s="1"/>
  <c r="I220" s="1"/>
  <c r="H226"/>
  <c r="H224" s="1"/>
  <c r="H222" s="1"/>
  <c r="H220" s="1"/>
  <c r="G226"/>
  <c r="G224" s="1"/>
  <c r="G222" s="1"/>
  <c r="G220" s="1"/>
  <c r="F226"/>
  <c r="F224" s="1"/>
  <c r="F222" s="1"/>
  <c r="F220" s="1"/>
  <c r="D226"/>
  <c r="D224" s="1"/>
  <c r="D222" s="1"/>
  <c r="D220" s="1"/>
  <c r="I225"/>
  <c r="I223" s="1"/>
  <c r="I221" s="1"/>
  <c r="I219" s="1"/>
  <c r="H225"/>
  <c r="H223" s="1"/>
  <c r="H221" s="1"/>
  <c r="H219" s="1"/>
  <c r="G225"/>
  <c r="G223" s="1"/>
  <c r="G221" s="1"/>
  <c r="G219" s="1"/>
  <c r="F225"/>
  <c r="F223" s="1"/>
  <c r="F221" s="1"/>
  <c r="F219" s="1"/>
  <c r="D225"/>
  <c r="D223" s="1"/>
  <c r="D221" s="1"/>
  <c r="D219" s="1"/>
  <c r="C316"/>
  <c r="C314" s="1"/>
  <c r="C312" s="1"/>
  <c r="C310" s="1"/>
  <c r="C317"/>
  <c r="C315" s="1"/>
  <c r="C313" s="1"/>
  <c r="C311" s="1"/>
  <c r="I211"/>
  <c r="H211"/>
  <c r="G211"/>
  <c r="F211"/>
  <c r="D211"/>
  <c r="I210"/>
  <c r="H210"/>
  <c r="G210"/>
  <c r="F210"/>
  <c r="D210"/>
  <c r="I207"/>
  <c r="H207"/>
  <c r="G207"/>
  <c r="F207"/>
  <c r="D207"/>
  <c r="I206"/>
  <c r="H206"/>
  <c r="G206"/>
  <c r="F206"/>
  <c r="D206"/>
  <c r="I205"/>
  <c r="I203" s="1"/>
  <c r="H205"/>
  <c r="H203" s="1"/>
  <c r="G205"/>
  <c r="G203" s="1"/>
  <c r="F205"/>
  <c r="F203" s="1"/>
  <c r="D205"/>
  <c r="D203" s="1"/>
  <c r="I204"/>
  <c r="I202" s="1"/>
  <c r="H204"/>
  <c r="H202" s="1"/>
  <c r="G204"/>
  <c r="G202" s="1"/>
  <c r="F204"/>
  <c r="F202" s="1"/>
  <c r="D204"/>
  <c r="D202" s="1"/>
  <c r="C115"/>
  <c r="C113" s="1"/>
  <c r="C111" s="1"/>
  <c r="C114"/>
  <c r="C112" s="1"/>
  <c r="C110" s="1"/>
  <c r="C122"/>
  <c r="C121"/>
  <c r="P104"/>
  <c r="C52"/>
  <c r="D14"/>
  <c r="C243" l="1"/>
  <c r="C241" s="1"/>
  <c r="C239" s="1"/>
  <c r="C237" s="1"/>
  <c r="C196"/>
  <c r="C194" s="1"/>
  <c r="C192" s="1"/>
  <c r="C190" s="1"/>
  <c r="C58"/>
  <c r="C56" s="1"/>
  <c r="C54" s="1"/>
  <c r="C35"/>
  <c r="C242"/>
  <c r="C195"/>
  <c r="C350"/>
  <c r="C171" s="1"/>
  <c r="C39" s="1"/>
  <c r="C361"/>
  <c r="C359" s="1"/>
  <c r="C357" s="1"/>
  <c r="C355" s="1"/>
  <c r="C261"/>
  <c r="C259" s="1"/>
  <c r="C257" s="1"/>
  <c r="C255" s="1"/>
  <c r="C262"/>
  <c r="C260" s="1"/>
  <c r="C258" s="1"/>
  <c r="C256" s="1"/>
  <c r="C351"/>
  <c r="C172" s="1"/>
  <c r="C362"/>
  <c r="C360" s="1"/>
  <c r="C307"/>
  <c r="C161" s="1"/>
  <c r="C27" s="1"/>
  <c r="C308"/>
  <c r="C162" s="1"/>
  <c r="C28" s="1"/>
  <c r="C352"/>
  <c r="C173" s="1"/>
  <c r="C41" s="1"/>
  <c r="C383"/>
  <c r="C381" s="1"/>
  <c r="C379" s="1"/>
  <c r="C377" s="1"/>
  <c r="C353"/>
  <c r="C174" s="1"/>
  <c r="C42" s="1"/>
  <c r="C358"/>
  <c r="C356" s="1"/>
  <c r="C185"/>
  <c r="C183" s="1"/>
  <c r="C53"/>
  <c r="C51" s="1"/>
  <c r="C49" s="1"/>
  <c r="C47" s="1"/>
  <c r="C186"/>
  <c r="C184" s="1"/>
  <c r="C84"/>
  <c r="C82" s="1"/>
  <c r="C80" s="1"/>
  <c r="C78" s="1"/>
  <c r="C108"/>
  <c r="C119"/>
  <c r="C117" s="1"/>
  <c r="C240"/>
  <c r="C238" s="1"/>
  <c r="C236" s="1"/>
  <c r="C193"/>
  <c r="C191" s="1"/>
  <c r="C189" s="1"/>
  <c r="C120"/>
  <c r="C118" s="1"/>
  <c r="C109"/>
  <c r="C23"/>
  <c r="C50"/>
  <c r="C48" s="1"/>
  <c r="C46" s="1"/>
  <c r="C44" l="1"/>
  <c r="C45"/>
  <c r="C21"/>
  <c r="C19" s="1"/>
  <c r="C348"/>
  <c r="C346" s="1"/>
  <c r="C344" s="1"/>
  <c r="C349"/>
  <c r="C347" s="1"/>
  <c r="C345" s="1"/>
  <c r="C305"/>
  <c r="C303" s="1"/>
  <c r="C301" s="1"/>
  <c r="C306"/>
  <c r="C304" s="1"/>
  <c r="C302" s="1"/>
  <c r="C181"/>
  <c r="C179" s="1"/>
  <c r="C177" s="1"/>
  <c r="C159"/>
  <c r="C25" s="1"/>
  <c r="C182"/>
  <c r="C180" s="1"/>
  <c r="C178" s="1"/>
  <c r="C160"/>
  <c r="C26" s="1"/>
  <c r="C24"/>
  <c r="C224"/>
  <c r="C222" s="1"/>
  <c r="C220" s="1"/>
  <c r="C223"/>
  <c r="C221" s="1"/>
  <c r="C219" s="1"/>
  <c r="C106"/>
  <c r="C104" s="1"/>
  <c r="C17"/>
  <c r="C169"/>
  <c r="C167" s="1"/>
  <c r="C165" s="1"/>
  <c r="C163" s="1"/>
  <c r="C40"/>
  <c r="C18"/>
  <c r="C107"/>
  <c r="C105" s="1"/>
  <c r="C170"/>
  <c r="C168" s="1"/>
  <c r="C166" s="1"/>
  <c r="C164" s="1"/>
  <c r="C22" l="1"/>
  <c r="C20" s="1"/>
  <c r="C16" s="1"/>
  <c r="C15"/>
  <c r="C158"/>
  <c r="C156" s="1"/>
  <c r="C154" s="1"/>
  <c r="C152" s="1"/>
  <c r="C157"/>
  <c r="C155" s="1"/>
  <c r="C153" s="1"/>
  <c r="C151" s="1"/>
  <c r="C37"/>
  <c r="C33" s="1"/>
  <c r="C38"/>
  <c r="C34" s="1"/>
  <c r="C31" l="1"/>
  <c r="C29" s="1"/>
  <c r="C13" s="1"/>
  <c r="C32"/>
  <c r="C30" s="1"/>
  <c r="C14" s="1"/>
</calcChain>
</file>

<file path=xl/sharedStrings.xml><?xml version="1.0" encoding="utf-8"?>
<sst xmlns="http://schemas.openxmlformats.org/spreadsheetml/2006/main" count="603" uniqueCount="101">
  <si>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</si>
  <si>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</si>
  <si>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</si>
  <si>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</si>
  <si>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</si>
  <si>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</si>
  <si>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</si>
  <si>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</si>
  <si>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</si>
  <si>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</si>
  <si>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</si>
  <si>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</si>
  <si>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</si>
  <si>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</si>
  <si>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</si>
  <si>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</si>
  <si>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</si>
  <si>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</si>
  <si>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</si>
  <si>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</si>
  <si>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</si>
  <si>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</si>
  <si>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</si>
  <si>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</si>
  <si>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</si>
  <si>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</si>
  <si>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</si>
  <si>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</si>
  <si>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</si>
  <si>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</si>
  <si>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</si>
  <si>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</si>
  <si>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</si>
  <si>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</si>
  <si>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</si>
  <si>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67.10 CULTURA,RECREERE SI RELIGIE</t>
  </si>
  <si>
    <t xml:space="preserve">CAPITOLUL68 ASISTENTA SOCIALA </t>
  </si>
  <si>
    <t>c. cheltuieli aferente studiilor de fezabilitate si alte studii</t>
  </si>
  <si>
    <t>CAPITOLUL 66.10 SANATATE</t>
  </si>
  <si>
    <t xml:space="preserve"> din care</t>
  </si>
  <si>
    <t>58 Proiecte cu finantare din fonduri externe nerambursabile postaderare</t>
  </si>
  <si>
    <t xml:space="preserve">B. Obiective (proiecte) de investiţii noi </t>
  </si>
  <si>
    <t>71.01.30 Alte active fixe</t>
  </si>
  <si>
    <t>CAPITOLUL 84.02 TRANSPORTURI</t>
  </si>
  <si>
    <t>Pod pe DJ 703 H Curtea de Arges (DN 7 C) - Valea Danului - Cepari, km 0+597, L = 152 m, in comuna Valea Danului</t>
  </si>
  <si>
    <t xml:space="preserve">      din care</t>
  </si>
  <si>
    <t xml:space="preserve">    din care:</t>
  </si>
  <si>
    <t>Modernizare pe DJ 725 Stoenesti-Dragoslavele, km 3+313-6+626, L=3,313 km, in comunele Stoenesti si Dragoslavele</t>
  </si>
  <si>
    <t xml:space="preserve"> Modernizare DJ 703 B Padureti (DJ 679) - Costesti (DN 65 A), km 48+975 - 59+287, L = 10,312 km, la Lunca Corbului si Costesti</t>
  </si>
  <si>
    <t>Modernizare pe DJ 679 D Negrasi (DJ 659) - Mozacu, km 34+500 - 39+500, L = 5,0 km, comuna Negrasi</t>
  </si>
  <si>
    <t>Modernizare DJ 704 H Merisani-Baiculesti-Curtea de Arges, km 13+035-17+600, L=4,565 km</t>
  </si>
  <si>
    <t>CAPITOLUL 65.02 INVATAMANT</t>
  </si>
  <si>
    <t>Servicii elaborare Plan de Amenajare a Teritoriului Judetean Arges</t>
  </si>
  <si>
    <t>Directia Generala de Asistenta Sociala si Protectia Copilului Arges</t>
  </si>
  <si>
    <t>ANUL 2020</t>
  </si>
  <si>
    <t>Modernizare drum judetean DJ 508 Cateasca (DJ 703B)-Furduiesti-Teiu-Buta (DJ 659), km 12+400-17+217, L=4,817 km, com. Teiu si Negrasi, jud. Arges</t>
  </si>
  <si>
    <t>Modernizare drum judetean DJ 703 Moraresti-Cuca-Ciomagesti-lim. Jud. Olt, km 13+400-16+600, L=3,2 km, comuna Cuca, jud. Arges</t>
  </si>
  <si>
    <t>Modernizare DJ 731 D, km 7+450-19+674, L=12,224 km, judetul Arges”</t>
  </si>
  <si>
    <t>Achizitie si montaj centrale termice</t>
  </si>
  <si>
    <t>Achizitie generator electric 14,5 kw</t>
  </si>
  <si>
    <t>Proiectare si executie imprejmuire proprietate</t>
  </si>
  <si>
    <t xml:space="preserve">                                                                                       ANEXA nr. 3</t>
  </si>
  <si>
    <t>Reabilitare, refunctionalizare si modernizare (extindere) a UAMS Dedulesti (constructie corp B)</t>
  </si>
  <si>
    <t xml:space="preserve"> INFLUENTE LA PROGRAMUL DE INVESTIŢII PUBLICE 
PE GRUPE DE INVESTITII SI SURSE DE FINANTARE
</t>
  </si>
  <si>
    <t>Spitalul de Pediatrie Pitesti</t>
  </si>
  <si>
    <t>Unitatea de Asistenta Medico-Sociala Dedulesti</t>
  </si>
  <si>
    <t>CONSILIUL JUDETEAN ARGES                                              la H.C.J. nr                  / 29.09.2020</t>
  </si>
  <si>
    <t>Aparat aer conditionat</t>
  </si>
  <si>
    <t>Copiator multifunctional</t>
  </si>
  <si>
    <t>Spitalul PNF Valea Iasului</t>
  </si>
  <si>
    <t>Analizor automat de coagulare</t>
  </si>
  <si>
    <t>Termostat incubator</t>
  </si>
  <si>
    <t>Pompa sumersibila</t>
  </si>
  <si>
    <t>Achizitie grup electrogen 30KVA</t>
  </si>
  <si>
    <t>Achizitie boiler 1000 litri</t>
  </si>
  <si>
    <t>Lucrari de reparatii capitale la etajul 4</t>
  </si>
  <si>
    <t>Teatrul "Al. Davila" Pitesti</t>
  </si>
  <si>
    <t>Reabilitare si modernizare instalatii termice (inlocuire conducte si radiatoare - inclusiv montare centrala termica proprie si automatizari)</t>
  </si>
  <si>
    <t>Servicii de proiectare fazele: studii de teren, expertiza tehnica, DALI pentru obiectivul "Modernizare DJ 703G Suici (DJ703H)-Ianculesti-lim.jud. Valcea,km 17+231-14+000 (lim.Jud.Valcea), L=3,231 km, comuna Suici"</t>
  </si>
  <si>
    <t xml:space="preserve">Servicii de proiectare fazele: studii de teren, expertiza tehnica, DALI pentru obiectivul "Modernizare DJ 731 B sate Samara si Metofu,     L=2,1 km, comuna Poiana Lacului" </t>
  </si>
  <si>
    <t>Servicii de proiectare fazele: studii de teren, expertiza tehnica, DALI pentru obiectivul "Modernizare DJ 732 C  Bughea de Jos-Malu-Godeni, km 6+900-8+700, L=3,8 km"</t>
  </si>
  <si>
    <t>Servicii de proiectare fazele: studii de teren, expertiza tehnica, DALI pentru obiectivul "Modernizare DJ 679 C Izvoru-Mozaceni, km 10+655-22+689, L=12,034 km"</t>
  </si>
  <si>
    <t>Servicii de proiectare fazele: studii de teren, expertiza tehnica, DALI pentru obiectivul "Modernizare DJ 703 H Salatrucu-Valcea, km 25+151-29+863, L=4,712 km"</t>
  </si>
  <si>
    <t>Servicii de proiectare fazele: studii de teren, expertiza tehnica, DALI pentru obiectivul "Pod pe DJ 732, km 0+788, peste raul Targului, comuna Stalpeni"</t>
  </si>
  <si>
    <t>"Complex de Servicii Sociale , Orasul Costesti, judetul  Arges", Cod SMIS 130512</t>
  </si>
  <si>
    <t>Centrul Scolar de Educatie Incluziva "Sf. Stelian" Costesti</t>
  </si>
  <si>
    <t>Complexul de Locuinte Protejate Buzoesti</t>
  </si>
  <si>
    <t>Achizitie si montaj container birouri</t>
  </si>
  <si>
    <t>Achizitie si montaj container paza</t>
  </si>
  <si>
    <t>Despicator de busteni</t>
  </si>
  <si>
    <t>Masina pentru tuns gazon</t>
  </si>
  <si>
    <t>Masina de curatat pavaj</t>
  </si>
  <si>
    <t>Masina de spalat pardoseli</t>
  </si>
  <si>
    <t>Modernizare DJ 738 Poenari (DN 73 km 44+500) - Jugur - Draghici - Mihaesti (DC11), km 10+200-13+600, L= 3,4 km, judetul Arges</t>
  </si>
  <si>
    <t>Modernizare DJ 703 H Curtea de Arges - Valea Danului - Cepari - Suici, Lim. Jud. Valcea, km 9+475 - 10+364, L=0,889 km, com. Valea Danului si Cepari, jud. Arges</t>
  </si>
  <si>
    <t>Modernizare DJ 704 E Ursoaia - Bascovele - Ceauresti, km 3+100 - 7+600, L=4,5 km, judetul Arges</t>
  </si>
  <si>
    <t xml:space="preserve">Sistem Desktop PC  cu procesor  Intel® Core™ i5-9500 </t>
  </si>
  <si>
    <t>Laptop cu procesor AMD Ryzen 7 4700U, 15,6" Full HD, 8 BG</t>
  </si>
  <si>
    <t>Licenta Microsoft Windows 10 Pro OEM</t>
  </si>
  <si>
    <t>Modernizare DJ 703 B Moraresti - Uda, km 17+753 - 20+253, L = 2,5 km, la Uda</t>
  </si>
  <si>
    <t>Modernizare DJ 703 B Serbanesti (DJ 659) - Silistea, km 70+410 - 77+826, L = 7,416 km, in comunele Rociu si Cateasca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</si>
</sst>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5" xfId="0" applyFont="1" applyFill="1" applyBorder="1" applyAlignment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11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11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4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1" fillId="0" borderId="0" xfId="0" applyFont="1" applyFill="1" applyBorder="1" applyAlignment="1"/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0" borderId="5" xfId="0" applyFont="1" applyFill="1" applyBorder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0" fillId="4" borderId="2" xfId="0" applyFill="1" applyBorder="1" applyAlignment="1">
      <alignment horizontal="center"/>
    </xf>
    <xf numFmtId="0" fontId="3" fillId="4" borderId="3" xfId="0" applyFont="1" applyFill="1" applyBorder="1"/>
    <xf numFmtId="0" fontId="0" fillId="4" borderId="2" xfId="0" applyFill="1" applyBorder="1"/>
    <xf numFmtId="4" fontId="4" fillId="4" borderId="0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5" xfId="0" applyFont="1" applyFill="1" applyBorder="1"/>
    <xf numFmtId="0" fontId="8" fillId="4" borderId="5" xfId="0" applyFont="1" applyFill="1" applyBorder="1"/>
    <xf numFmtId="4" fontId="2" fillId="4" borderId="4" xfId="0" applyNumberFormat="1" applyFont="1" applyFill="1" applyBorder="1" applyAlignment="1">
      <alignment horizontal="right"/>
    </xf>
    <xf numFmtId="4" fontId="2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0" fontId="13" fillId="4" borderId="0" xfId="0" applyFont="1" applyFill="1" applyBorder="1" applyAlignment="1"/>
    <xf numFmtId="0" fontId="8" fillId="2" borderId="10" xfId="0" applyFont="1" applyFill="1" applyBorder="1" applyAlignment="1"/>
    <xf numFmtId="0" fontId="8" fillId="0" borderId="5" xfId="0" applyFont="1" applyFill="1" applyBorder="1" applyAlignment="1">
      <alignment wrapText="1"/>
    </xf>
    <xf numFmtId="0" fontId="4" fillId="4" borderId="0" xfId="0" applyFont="1" applyFill="1"/>
    <xf numFmtId="0" fontId="7" fillId="0" borderId="3" xfId="0" applyFont="1" applyFill="1" applyBorder="1"/>
    <xf numFmtId="0" fontId="2" fillId="4" borderId="0" xfId="0" applyFont="1" applyFill="1"/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1" fillId="7" borderId="3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left" wrapText="1"/>
    </xf>
    <xf numFmtId="0" fontId="1" fillId="7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4" fontId="1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1" fillId="7" borderId="6" xfId="0" applyFont="1" applyFill="1" applyBorder="1" applyAlignment="1">
      <alignment horizontal="left" wrapText="1"/>
    </xf>
    <xf numFmtId="0" fontId="1" fillId="7" borderId="7" xfId="0" applyFont="1" applyFill="1" applyBorder="1" applyAlignment="1">
      <alignment horizontal="left" wrapText="1"/>
    </xf>
    <xf numFmtId="0" fontId="0" fillId="0" borderId="10" xfId="0" applyBorder="1" applyAlignment="1"/>
    <xf numFmtId="0" fontId="4" fillId="8" borderId="5" xfId="0" applyFont="1" applyFill="1" applyBorder="1" applyAlignment="1">
      <alignment vertical="top"/>
    </xf>
    <xf numFmtId="0" fontId="4" fillId="8" borderId="3" xfId="0" applyFont="1" applyFill="1" applyBorder="1"/>
    <xf numFmtId="0" fontId="7" fillId="8" borderId="5" xfId="0" applyFont="1" applyFill="1" applyBorder="1"/>
    <xf numFmtId="0" fontId="0" fillId="8" borderId="3" xfId="0" applyFill="1" applyBorder="1"/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 wrapText="1"/>
    </xf>
    <xf numFmtId="0" fontId="8" fillId="7" borderId="6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left"/>
    </xf>
    <xf numFmtId="0" fontId="8" fillId="7" borderId="8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8" borderId="5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1" fillId="3" borderId="8" xfId="0" applyFont="1" applyFill="1" applyBorder="1" applyAlignment="1"/>
    <xf numFmtId="0" fontId="1" fillId="0" borderId="5" xfId="0" applyFont="1" applyFill="1" applyBorder="1"/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4" fillId="0" borderId="0" xfId="0" applyFont="1" applyFill="1" applyBorder="1"/>
    <xf numFmtId="0" fontId="4" fillId="0" borderId="0" xfId="0" applyFont="1" applyFill="1"/>
    <xf numFmtId="0" fontId="2" fillId="8" borderId="5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/>
    <xf numFmtId="0" fontId="4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8" borderId="5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1" fillId="4" borderId="5" xfId="0" applyFont="1" applyFill="1" applyBorder="1" applyAlignment="1">
      <alignment horizontal="left"/>
    </xf>
    <xf numFmtId="0" fontId="0" fillId="0" borderId="5" xfId="0" applyFill="1" applyBorder="1"/>
    <xf numFmtId="4" fontId="0" fillId="4" borderId="0" xfId="0" applyNumberFormat="1" applyFill="1" applyBorder="1" applyAlignment="1">
      <alignment horizontal="right"/>
    </xf>
    <xf numFmtId="0" fontId="4" fillId="4" borderId="0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4" fontId="4" fillId="0" borderId="4" xfId="0" applyNumberFormat="1" applyFont="1" applyBorder="1"/>
    <xf numFmtId="0" fontId="4" fillId="4" borderId="3" xfId="0" applyFont="1" applyFill="1" applyBorder="1" applyAlignment="1">
      <alignment wrapText="1"/>
    </xf>
    <xf numFmtId="0" fontId="14" fillId="0" borderId="5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wrapText="1"/>
    </xf>
    <xf numFmtId="0" fontId="8" fillId="0" borderId="3" xfId="0" applyFont="1" applyFill="1" applyBorder="1" applyAlignment="1"/>
    <xf numFmtId="0" fontId="12" fillId="0" borderId="2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wrapText="1"/>
    </xf>
    <xf numFmtId="0" fontId="15" fillId="0" borderId="4" xfId="0" applyFont="1" applyBorder="1"/>
    <xf numFmtId="0" fontId="2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6" borderId="9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08"/>
  <sheetViews>
    <sheetView tabSelected="1" workbookViewId="0">
      <selection activeCell="C87" sqref="C86:C8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84" t="s">
        <v>61</v>
      </c>
      <c r="B1" s="185"/>
      <c r="C1" s="185"/>
    </row>
    <row r="2" spans="1:53">
      <c r="A2" s="186" t="s">
        <v>66</v>
      </c>
      <c r="B2" s="185"/>
      <c r="C2" s="185"/>
    </row>
    <row r="3" spans="1:53">
      <c r="A3" s="124" t="s">
        <v>3</v>
      </c>
    </row>
    <row r="4" spans="1:53">
      <c r="A4" t="s">
        <v>4</v>
      </c>
    </row>
    <row r="6" spans="1:53" s="46" customFormat="1" ht="27" customHeight="1">
      <c r="A6" s="187" t="s">
        <v>63</v>
      </c>
      <c r="B6" s="187"/>
      <c r="C6" s="18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6" customFormat="1" ht="15" customHeight="1">
      <c r="A7" s="176"/>
      <c r="B7" s="176"/>
      <c r="C7" s="176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>
      <c r="A8"/>
      <c r="B8" s="2"/>
      <c r="C8" s="45" t="s">
        <v>11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>
      <c r="A9" s="8" t="s">
        <v>5</v>
      </c>
      <c r="B9" s="5" t="s">
        <v>0</v>
      </c>
      <c r="C9" s="188" t="s">
        <v>54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3" t="s">
        <v>6</v>
      </c>
      <c r="B10" s="6"/>
      <c r="C10" s="189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7</v>
      </c>
      <c r="B11" s="6"/>
      <c r="C11" s="19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4">
        <v>0</v>
      </c>
      <c r="B12" s="4">
        <v>1</v>
      </c>
      <c r="C12" s="7">
        <v>2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 ht="15.75">
      <c r="A13" s="39" t="s">
        <v>12</v>
      </c>
      <c r="B13" s="21" t="s">
        <v>1</v>
      </c>
      <c r="C13" s="70">
        <f>C15+C29</f>
        <v>8711.7799999999988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>
      <c r="A14" s="20"/>
      <c r="B14" s="22" t="s">
        <v>2</v>
      </c>
      <c r="C14" s="70">
        <f>C16+C30</f>
        <v>8711.7799999999988</v>
      </c>
      <c r="D14" s="70" t="e">
        <f>#REF!</f>
        <v>#REF!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>
      <c r="A15" s="30" t="s">
        <v>21</v>
      </c>
      <c r="B15" s="17" t="s">
        <v>1</v>
      </c>
      <c r="C15" s="32">
        <f>C17+C19</f>
        <v>7723.7</v>
      </c>
    </row>
    <row r="16" spans="1:53">
      <c r="A16" s="14" t="s">
        <v>9</v>
      </c>
      <c r="B16" s="18" t="s">
        <v>2</v>
      </c>
      <c r="C16" s="32">
        <f>C18+C20</f>
        <v>7723.7</v>
      </c>
    </row>
    <row r="17" spans="1:9" ht="25.5">
      <c r="A17" s="175" t="s">
        <v>40</v>
      </c>
      <c r="B17" s="12" t="s">
        <v>1</v>
      </c>
      <c r="C17" s="23">
        <f>C108</f>
        <v>166</v>
      </c>
    </row>
    <row r="18" spans="1:9">
      <c r="A18" s="15"/>
      <c r="B18" s="11" t="s">
        <v>2</v>
      </c>
      <c r="C18" s="42">
        <f>C109</f>
        <v>166</v>
      </c>
    </row>
    <row r="19" spans="1:9" s="46" customFormat="1">
      <c r="A19" s="16" t="s">
        <v>10</v>
      </c>
      <c r="B19" s="9" t="s">
        <v>1</v>
      </c>
      <c r="C19" s="42">
        <f t="shared" ref="C19" si="0">C21</f>
        <v>7557.7</v>
      </c>
    </row>
    <row r="20" spans="1:9" s="46" customFormat="1">
      <c r="A20" s="15"/>
      <c r="B20" s="11" t="s">
        <v>2</v>
      </c>
      <c r="C20" s="42">
        <f>C22</f>
        <v>7557.7</v>
      </c>
    </row>
    <row r="21" spans="1:9" s="46" customFormat="1">
      <c r="A21" s="24" t="s">
        <v>26</v>
      </c>
      <c r="B21" s="28" t="s">
        <v>1</v>
      </c>
      <c r="C21" s="42">
        <f>C23+C25+C27</f>
        <v>7557.7</v>
      </c>
    </row>
    <row r="22" spans="1:9" s="46" customFormat="1">
      <c r="A22" s="24"/>
      <c r="B22" s="28" t="s">
        <v>2</v>
      </c>
      <c r="C22" s="42">
        <f>C24+C26+C28</f>
        <v>7557.7</v>
      </c>
    </row>
    <row r="23" spans="1:9" s="46" customFormat="1">
      <c r="A23" s="25" t="s">
        <v>27</v>
      </c>
      <c r="B23" s="17" t="s">
        <v>1</v>
      </c>
      <c r="C23" s="50">
        <f>C52+C114</f>
        <v>7069</v>
      </c>
    </row>
    <row r="24" spans="1:9" s="46" customFormat="1">
      <c r="A24" s="26"/>
      <c r="B24" s="18" t="s">
        <v>2</v>
      </c>
      <c r="C24" s="50">
        <f>C53+C115</f>
        <v>7069</v>
      </c>
      <c r="D24" s="53"/>
      <c r="E24" s="53"/>
      <c r="F24" s="53"/>
      <c r="G24" s="53"/>
      <c r="H24" s="53"/>
      <c r="I24" s="53"/>
    </row>
    <row r="25" spans="1:9">
      <c r="A25" s="161" t="s">
        <v>16</v>
      </c>
      <c r="B25" s="12" t="s">
        <v>1</v>
      </c>
      <c r="C25" s="23">
        <f>C159</f>
        <v>63.7</v>
      </c>
      <c r="D25"/>
    </row>
    <row r="26" spans="1:9">
      <c r="A26" s="14"/>
      <c r="B26" s="11" t="s">
        <v>2</v>
      </c>
      <c r="C26" s="23">
        <f>C160</f>
        <v>63.7</v>
      </c>
      <c r="D26"/>
    </row>
    <row r="27" spans="1:9" s="46" customFormat="1">
      <c r="A27" s="36" t="s">
        <v>24</v>
      </c>
      <c r="B27" s="17" t="s">
        <v>1</v>
      </c>
      <c r="C27" s="23">
        <f>C161</f>
        <v>425</v>
      </c>
    </row>
    <row r="28" spans="1:9" s="46" customFormat="1">
      <c r="A28" s="14"/>
      <c r="B28" s="18" t="s">
        <v>2</v>
      </c>
      <c r="C28" s="23">
        <f>C162</f>
        <v>425</v>
      </c>
    </row>
    <row r="29" spans="1:9">
      <c r="A29" s="30" t="s">
        <v>17</v>
      </c>
      <c r="B29" s="17" t="s">
        <v>1</v>
      </c>
      <c r="C29" s="23">
        <f t="shared" ref="C29:C30" si="1">C31</f>
        <v>988.07999999999993</v>
      </c>
    </row>
    <row r="30" spans="1:9">
      <c r="A30" s="14" t="s">
        <v>9</v>
      </c>
      <c r="B30" s="18" t="s">
        <v>2</v>
      </c>
      <c r="C30" s="23">
        <f t="shared" si="1"/>
        <v>988.07999999999993</v>
      </c>
    </row>
    <row r="31" spans="1:9">
      <c r="A31" s="40" t="s">
        <v>10</v>
      </c>
      <c r="B31" s="9" t="s">
        <v>1</v>
      </c>
      <c r="C31" s="23">
        <f>C33+C41</f>
        <v>988.07999999999993</v>
      </c>
    </row>
    <row r="32" spans="1:9">
      <c r="A32" s="15"/>
      <c r="B32" s="11" t="s">
        <v>2</v>
      </c>
      <c r="C32" s="23">
        <f>C34+C42</f>
        <v>988.07999999999993</v>
      </c>
    </row>
    <row r="33" spans="1:53">
      <c r="A33" s="25" t="s">
        <v>13</v>
      </c>
      <c r="B33" s="12" t="s">
        <v>1</v>
      </c>
      <c r="C33" s="23">
        <f>C35+C37+C39</f>
        <v>0</v>
      </c>
    </row>
    <row r="34" spans="1:53">
      <c r="A34" s="10"/>
      <c r="B34" s="11" t="s">
        <v>2</v>
      </c>
      <c r="C34" s="23">
        <f>C36+C38+C40</f>
        <v>0</v>
      </c>
      <c r="D34"/>
    </row>
    <row r="35" spans="1:53" s="46" customFormat="1">
      <c r="A35" s="25" t="s">
        <v>27</v>
      </c>
      <c r="B35" s="17" t="s">
        <v>1</v>
      </c>
      <c r="C35" s="50">
        <f>C60</f>
        <v>-44</v>
      </c>
    </row>
    <row r="36" spans="1:53" s="46" customFormat="1">
      <c r="A36" s="26"/>
      <c r="B36" s="18" t="s">
        <v>2</v>
      </c>
      <c r="C36" s="50">
        <f>C61</f>
        <v>-44</v>
      </c>
      <c r="D36" s="53"/>
      <c r="E36" s="53"/>
      <c r="F36" s="53"/>
      <c r="G36" s="53"/>
      <c r="H36" s="53"/>
      <c r="I36" s="53"/>
    </row>
    <row r="37" spans="1:53">
      <c r="A37" s="161" t="s">
        <v>16</v>
      </c>
      <c r="B37" s="12" t="s">
        <v>1</v>
      </c>
      <c r="C37" s="23">
        <f t="shared" ref="C37:C38" si="2">C169</f>
        <v>209</v>
      </c>
      <c r="D37"/>
    </row>
    <row r="38" spans="1:53">
      <c r="A38" s="14"/>
      <c r="B38" s="11" t="s">
        <v>2</v>
      </c>
      <c r="C38" s="23">
        <f t="shared" si="2"/>
        <v>209</v>
      </c>
      <c r="D38"/>
    </row>
    <row r="39" spans="1:53" s="46" customFormat="1">
      <c r="A39" s="36" t="s">
        <v>24</v>
      </c>
      <c r="B39" s="17" t="s">
        <v>1</v>
      </c>
      <c r="C39" s="23">
        <f>C171</f>
        <v>-165</v>
      </c>
    </row>
    <row r="40" spans="1:53" s="46" customFormat="1">
      <c r="A40" s="14"/>
      <c r="B40" s="18" t="s">
        <v>2</v>
      </c>
      <c r="C40" s="23">
        <f>C172</f>
        <v>-165</v>
      </c>
    </row>
    <row r="41" spans="1:53">
      <c r="A41" s="36" t="s">
        <v>31</v>
      </c>
      <c r="B41" s="75" t="s">
        <v>1</v>
      </c>
      <c r="C41" s="23">
        <f>C173</f>
        <v>988.07999999999993</v>
      </c>
      <c r="D41" s="52"/>
      <c r="E41" s="52"/>
      <c r="F41" s="52"/>
      <c r="G41" s="52"/>
      <c r="H41" s="52"/>
      <c r="I41" s="52"/>
      <c r="J41" s="13"/>
      <c r="K41" s="13"/>
    </row>
    <row r="42" spans="1:53">
      <c r="A42" s="15"/>
      <c r="B42" s="48" t="s">
        <v>2</v>
      </c>
      <c r="C42" s="23">
        <f>C174</f>
        <v>988.07999999999993</v>
      </c>
      <c r="D42" s="52"/>
      <c r="E42" s="52"/>
      <c r="F42" s="52"/>
      <c r="G42" s="52"/>
      <c r="H42" s="52"/>
      <c r="I42" s="52"/>
      <c r="J42" s="13"/>
      <c r="K42" s="13"/>
    </row>
    <row r="43" spans="1:53" s="63" customFormat="1">
      <c r="A43" s="66" t="s">
        <v>25</v>
      </c>
      <c r="B43" s="66"/>
      <c r="C43" s="6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</row>
    <row r="44" spans="1:53" s="46" customFormat="1" ht="15">
      <c r="A44" s="67" t="s">
        <v>32</v>
      </c>
      <c r="B44" s="74" t="s">
        <v>1</v>
      </c>
      <c r="C44" s="23">
        <f>C46+C54</f>
        <v>4417</v>
      </c>
    </row>
    <row r="45" spans="1:53" s="46" customFormat="1">
      <c r="A45" s="47"/>
      <c r="B45" s="48" t="s">
        <v>2</v>
      </c>
      <c r="C45" s="23">
        <f>C47+C55</f>
        <v>4417</v>
      </c>
    </row>
    <row r="46" spans="1:53" s="46" customFormat="1">
      <c r="A46" s="41" t="s">
        <v>19</v>
      </c>
      <c r="B46" s="28" t="s">
        <v>1</v>
      </c>
      <c r="C46" s="42">
        <f t="shared" ref="C46:C51" si="3">C48</f>
        <v>4461</v>
      </c>
    </row>
    <row r="47" spans="1:53" s="46" customFormat="1">
      <c r="A47" s="26" t="s">
        <v>9</v>
      </c>
      <c r="B47" s="18" t="s">
        <v>2</v>
      </c>
      <c r="C47" s="42">
        <f t="shared" si="3"/>
        <v>4461</v>
      </c>
    </row>
    <row r="48" spans="1:53" s="46" customFormat="1">
      <c r="A48" s="16" t="s">
        <v>10</v>
      </c>
      <c r="B48" s="9" t="s">
        <v>1</v>
      </c>
      <c r="C48" s="42">
        <f t="shared" si="3"/>
        <v>4461</v>
      </c>
    </row>
    <row r="49" spans="1:22" s="46" customFormat="1">
      <c r="A49" s="15"/>
      <c r="B49" s="11" t="s">
        <v>2</v>
      </c>
      <c r="C49" s="42">
        <f t="shared" si="3"/>
        <v>4461</v>
      </c>
    </row>
    <row r="50" spans="1:22" s="46" customFormat="1">
      <c r="A50" s="24" t="s">
        <v>26</v>
      </c>
      <c r="B50" s="28" t="s">
        <v>1</v>
      </c>
      <c r="C50" s="42">
        <f t="shared" si="3"/>
        <v>4461</v>
      </c>
    </row>
    <row r="51" spans="1:22" s="46" customFormat="1">
      <c r="A51" s="24"/>
      <c r="B51" s="28" t="s">
        <v>2</v>
      </c>
      <c r="C51" s="42">
        <f t="shared" si="3"/>
        <v>4461</v>
      </c>
    </row>
    <row r="52" spans="1:22" s="46" customFormat="1">
      <c r="A52" s="25" t="s">
        <v>27</v>
      </c>
      <c r="B52" s="17" t="s">
        <v>1</v>
      </c>
      <c r="C52" s="50">
        <f>C86</f>
        <v>4461</v>
      </c>
    </row>
    <row r="53" spans="1:22" s="46" customFormat="1">
      <c r="A53" s="26"/>
      <c r="B53" s="18" t="s">
        <v>2</v>
      </c>
      <c r="C53" s="50">
        <f>C87</f>
        <v>4461</v>
      </c>
      <c r="D53" s="53"/>
      <c r="E53" s="53"/>
      <c r="F53" s="53"/>
      <c r="G53" s="53"/>
      <c r="H53" s="53"/>
      <c r="I53" s="53"/>
    </row>
    <row r="54" spans="1:22" s="46" customFormat="1">
      <c r="A54" s="38" t="s">
        <v>17</v>
      </c>
      <c r="B54" s="12" t="s">
        <v>1</v>
      </c>
      <c r="C54" s="23">
        <f t="shared" ref="C54:C59" si="4">C56</f>
        <v>-44</v>
      </c>
      <c r="D54" s="51"/>
      <c r="E54" s="51"/>
      <c r="F54" s="51"/>
      <c r="G54" s="51"/>
      <c r="H54" s="51"/>
      <c r="I54" s="51"/>
      <c r="K54" s="53"/>
      <c r="L54" s="53"/>
      <c r="M54" s="53"/>
      <c r="N54" s="53"/>
      <c r="O54" s="53"/>
      <c r="P54" s="53"/>
    </row>
    <row r="55" spans="1:22" s="46" customFormat="1">
      <c r="A55" s="14" t="s">
        <v>9</v>
      </c>
      <c r="B55" s="11" t="s">
        <v>2</v>
      </c>
      <c r="C55" s="23">
        <f t="shared" si="4"/>
        <v>-44</v>
      </c>
      <c r="D55" s="51"/>
      <c r="E55" s="51"/>
      <c r="F55" s="51"/>
      <c r="G55" s="51"/>
      <c r="H55" s="51"/>
      <c r="I55" s="51"/>
      <c r="K55" s="53"/>
      <c r="L55" s="53"/>
      <c r="M55" s="53"/>
      <c r="N55" s="53"/>
      <c r="O55" s="53"/>
      <c r="P55" s="53"/>
    </row>
    <row r="56" spans="1:22" s="46" customFormat="1">
      <c r="A56" s="16" t="s">
        <v>10</v>
      </c>
      <c r="B56" s="9" t="s">
        <v>1</v>
      </c>
      <c r="C56" s="23">
        <f t="shared" si="4"/>
        <v>-44</v>
      </c>
      <c r="D56" s="51"/>
      <c r="E56" s="51"/>
      <c r="F56" s="51"/>
      <c r="G56" s="51"/>
      <c r="H56" s="51"/>
      <c r="I56" s="51"/>
      <c r="K56" s="53"/>
      <c r="L56" s="53"/>
      <c r="M56" s="53"/>
      <c r="N56" s="53"/>
      <c r="O56" s="53"/>
      <c r="P56" s="53"/>
    </row>
    <row r="57" spans="1:22" s="46" customFormat="1">
      <c r="A57" s="15"/>
      <c r="B57" s="11" t="s">
        <v>2</v>
      </c>
      <c r="C57" s="23">
        <f t="shared" si="4"/>
        <v>-44</v>
      </c>
      <c r="D57" s="23">
        <f>D59</f>
        <v>0</v>
      </c>
      <c r="E57" s="51"/>
      <c r="F57" s="51"/>
      <c r="G57" s="51"/>
      <c r="H57" s="51"/>
      <c r="I57" s="51"/>
      <c r="K57" s="53"/>
      <c r="L57" s="53"/>
      <c r="M57" s="53"/>
      <c r="N57" s="53"/>
      <c r="O57" s="53"/>
      <c r="P57" s="53"/>
    </row>
    <row r="58" spans="1:22" s="46" customFormat="1">
      <c r="A58" s="16" t="s">
        <v>13</v>
      </c>
      <c r="B58" s="12" t="s">
        <v>1</v>
      </c>
      <c r="C58" s="23">
        <f t="shared" si="4"/>
        <v>-44</v>
      </c>
      <c r="D58" s="51"/>
      <c r="E58" s="51"/>
      <c r="F58" s="51"/>
      <c r="G58" s="51"/>
      <c r="H58" s="51"/>
      <c r="I58" s="51"/>
      <c r="K58" s="53"/>
      <c r="L58" s="53"/>
      <c r="M58" s="53"/>
      <c r="N58" s="53"/>
      <c r="O58" s="53"/>
      <c r="P58" s="53"/>
    </row>
    <row r="59" spans="1:22" s="46" customFormat="1">
      <c r="A59" s="10"/>
      <c r="B59" s="11" t="s">
        <v>2</v>
      </c>
      <c r="C59" s="23">
        <f t="shared" si="4"/>
        <v>-44</v>
      </c>
      <c r="D59" s="51"/>
      <c r="E59" s="51"/>
      <c r="F59" s="51"/>
      <c r="G59" s="51"/>
      <c r="H59" s="51"/>
      <c r="I59" s="51"/>
      <c r="K59" s="53"/>
      <c r="L59" s="53"/>
      <c r="M59" s="53"/>
      <c r="N59" s="53"/>
      <c r="O59" s="53"/>
      <c r="P59" s="53"/>
    </row>
    <row r="60" spans="1:22" s="46" customFormat="1">
      <c r="A60" s="25" t="s">
        <v>27</v>
      </c>
      <c r="B60" s="17" t="s">
        <v>1</v>
      </c>
      <c r="C60" s="50">
        <f>C71</f>
        <v>-44</v>
      </c>
    </row>
    <row r="61" spans="1:22" s="46" customFormat="1">
      <c r="A61" s="26"/>
      <c r="B61" s="18" t="s">
        <v>2</v>
      </c>
      <c r="C61" s="50">
        <f>C72</f>
        <v>-44</v>
      </c>
      <c r="D61" s="53"/>
      <c r="E61" s="53"/>
      <c r="F61" s="53"/>
      <c r="G61" s="53"/>
      <c r="H61" s="53"/>
      <c r="I61" s="53"/>
    </row>
    <row r="62" spans="1:22" s="63" customFormat="1">
      <c r="A62" s="191" t="s">
        <v>33</v>
      </c>
      <c r="B62" s="191"/>
      <c r="C62" s="191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</row>
    <row r="63" spans="1:22" s="68" customFormat="1">
      <c r="A63" s="131" t="s">
        <v>14</v>
      </c>
      <c r="B63" s="144" t="s">
        <v>1</v>
      </c>
      <c r="C63" s="32">
        <f t="shared" ref="C63:C74" si="5">C65</f>
        <v>-44</v>
      </c>
    </row>
    <row r="64" spans="1:22" s="68" customFormat="1">
      <c r="A64" s="43" t="s">
        <v>15</v>
      </c>
      <c r="B64" s="18" t="s">
        <v>2</v>
      </c>
      <c r="C64" s="32">
        <f t="shared" si="5"/>
        <v>-44</v>
      </c>
    </row>
    <row r="65" spans="1:26" s="46" customFormat="1">
      <c r="A65" s="38" t="s">
        <v>17</v>
      </c>
      <c r="B65" s="12" t="s">
        <v>1</v>
      </c>
      <c r="C65" s="23">
        <f t="shared" si="5"/>
        <v>-44</v>
      </c>
      <c r="D65" s="51"/>
      <c r="E65" s="51"/>
      <c r="F65" s="51"/>
      <c r="G65" s="51"/>
      <c r="H65" s="51"/>
      <c r="I65" s="51"/>
      <c r="K65" s="53"/>
      <c r="L65" s="53"/>
      <c r="M65" s="53"/>
      <c r="N65" s="53"/>
      <c r="O65" s="53"/>
      <c r="P65" s="53"/>
    </row>
    <row r="66" spans="1:26" s="46" customFormat="1">
      <c r="A66" s="14" t="s">
        <v>9</v>
      </c>
      <c r="B66" s="11" t="s">
        <v>2</v>
      </c>
      <c r="C66" s="23">
        <f t="shared" si="5"/>
        <v>-44</v>
      </c>
      <c r="D66" s="51"/>
      <c r="E66" s="51"/>
      <c r="F66" s="51"/>
      <c r="G66" s="51"/>
      <c r="H66" s="51"/>
      <c r="I66" s="51"/>
      <c r="K66" s="53"/>
      <c r="L66" s="53"/>
      <c r="M66" s="53"/>
      <c r="N66" s="53"/>
      <c r="O66" s="53"/>
      <c r="P66" s="53"/>
    </row>
    <row r="67" spans="1:26" s="46" customFormat="1">
      <c r="A67" s="16" t="s">
        <v>10</v>
      </c>
      <c r="B67" s="9" t="s">
        <v>1</v>
      </c>
      <c r="C67" s="23">
        <f t="shared" si="5"/>
        <v>-44</v>
      </c>
      <c r="D67" s="51"/>
      <c r="E67" s="51"/>
      <c r="F67" s="51"/>
      <c r="G67" s="51"/>
      <c r="H67" s="51"/>
      <c r="I67" s="51"/>
      <c r="K67" s="53"/>
      <c r="L67" s="53"/>
      <c r="M67" s="53"/>
      <c r="N67" s="53"/>
      <c r="O67" s="53"/>
      <c r="P67" s="53"/>
    </row>
    <row r="68" spans="1:26" s="46" customFormat="1">
      <c r="A68" s="15"/>
      <c r="B68" s="11" t="s">
        <v>2</v>
      </c>
      <c r="C68" s="23">
        <f t="shared" si="5"/>
        <v>-44</v>
      </c>
      <c r="D68" s="23">
        <f>D70</f>
        <v>0</v>
      </c>
      <c r="E68" s="51"/>
      <c r="F68" s="51"/>
      <c r="G68" s="51"/>
      <c r="H68" s="51"/>
      <c r="I68" s="51"/>
      <c r="K68" s="53"/>
      <c r="L68" s="53"/>
      <c r="M68" s="53"/>
      <c r="N68" s="53"/>
      <c r="O68" s="53"/>
      <c r="P68" s="53"/>
    </row>
    <row r="69" spans="1:26" s="46" customFormat="1">
      <c r="A69" s="16" t="s">
        <v>13</v>
      </c>
      <c r="B69" s="12" t="s">
        <v>1</v>
      </c>
      <c r="C69" s="23">
        <f t="shared" si="5"/>
        <v>-44</v>
      </c>
      <c r="D69" s="51"/>
      <c r="E69" s="51"/>
      <c r="F69" s="51"/>
      <c r="G69" s="51"/>
      <c r="H69" s="51"/>
      <c r="I69" s="51"/>
      <c r="K69" s="53"/>
      <c r="L69" s="53"/>
      <c r="M69" s="53"/>
      <c r="N69" s="53"/>
      <c r="O69" s="53"/>
      <c r="P69" s="53"/>
    </row>
    <row r="70" spans="1:26" s="46" customFormat="1">
      <c r="A70" s="10"/>
      <c r="B70" s="11" t="s">
        <v>2</v>
      </c>
      <c r="C70" s="23">
        <f t="shared" si="5"/>
        <v>-44</v>
      </c>
      <c r="D70" s="51"/>
      <c r="E70" s="51"/>
      <c r="F70" s="51"/>
      <c r="G70" s="51"/>
      <c r="H70" s="51"/>
      <c r="I70" s="51"/>
      <c r="K70" s="53"/>
      <c r="L70" s="53"/>
      <c r="M70" s="53"/>
      <c r="N70" s="53"/>
      <c r="O70" s="53"/>
      <c r="P70" s="53"/>
    </row>
    <row r="71" spans="1:26" s="46" customFormat="1">
      <c r="A71" s="25" t="s">
        <v>27</v>
      </c>
      <c r="B71" s="17" t="s">
        <v>1</v>
      </c>
      <c r="C71" s="50">
        <f t="shared" si="5"/>
        <v>-44</v>
      </c>
    </row>
    <row r="72" spans="1:26" s="46" customFormat="1">
      <c r="A72" s="26"/>
      <c r="B72" s="18" t="s">
        <v>2</v>
      </c>
      <c r="C72" s="50">
        <f t="shared" si="5"/>
        <v>-44</v>
      </c>
      <c r="D72" s="53"/>
      <c r="E72" s="53"/>
      <c r="F72" s="53"/>
      <c r="G72" s="53"/>
      <c r="H72" s="53"/>
      <c r="I72" s="53"/>
    </row>
    <row r="73" spans="1:26" s="46" customFormat="1">
      <c r="A73" s="76" t="s">
        <v>65</v>
      </c>
      <c r="B73" s="28" t="s">
        <v>1</v>
      </c>
      <c r="C73" s="23">
        <f t="shared" si="5"/>
        <v>-44</v>
      </c>
    </row>
    <row r="74" spans="1:26" s="46" customFormat="1">
      <c r="A74" s="76"/>
      <c r="B74" s="18" t="s">
        <v>2</v>
      </c>
      <c r="C74" s="23">
        <f t="shared" si="5"/>
        <v>-44</v>
      </c>
    </row>
    <row r="75" spans="1:26" s="156" customFormat="1" ht="25.5">
      <c r="A75" s="29" t="s">
        <v>62</v>
      </c>
      <c r="B75" s="17" t="s">
        <v>1</v>
      </c>
      <c r="C75" s="50">
        <v>-44</v>
      </c>
      <c r="E75" s="155"/>
      <c r="F75" s="155"/>
      <c r="G75" s="155"/>
      <c r="H75" s="155"/>
      <c r="I75" s="155"/>
      <c r="J75" s="155"/>
    </row>
    <row r="76" spans="1:26" s="156" customFormat="1">
      <c r="A76" s="43"/>
      <c r="B76" s="18" t="s">
        <v>2</v>
      </c>
      <c r="C76" s="50">
        <v>-44</v>
      </c>
      <c r="E76" s="155"/>
      <c r="F76" s="155"/>
      <c r="G76" s="155"/>
      <c r="H76" s="155"/>
      <c r="I76" s="155"/>
      <c r="J76" s="155"/>
    </row>
    <row r="77" spans="1:26" s="63" customFormat="1">
      <c r="A77" s="191" t="s">
        <v>43</v>
      </c>
      <c r="B77" s="191"/>
      <c r="C77" s="191"/>
      <c r="D77" s="46"/>
      <c r="E77" s="53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68" customFormat="1">
      <c r="A78" s="131" t="s">
        <v>14</v>
      </c>
      <c r="B78" s="144" t="s">
        <v>1</v>
      </c>
      <c r="C78" s="132">
        <f t="shared" ref="C78:C85" si="6">C80</f>
        <v>4461</v>
      </c>
    </row>
    <row r="79" spans="1:26" s="68" customFormat="1">
      <c r="A79" s="43" t="s">
        <v>15</v>
      </c>
      <c r="B79" s="18" t="s">
        <v>2</v>
      </c>
      <c r="C79" s="132">
        <f t="shared" si="6"/>
        <v>4461</v>
      </c>
    </row>
    <row r="80" spans="1:26" s="68" customFormat="1">
      <c r="A80" s="44" t="s">
        <v>28</v>
      </c>
      <c r="B80" s="17" t="s">
        <v>1</v>
      </c>
      <c r="C80" s="23">
        <f t="shared" si="6"/>
        <v>4461</v>
      </c>
    </row>
    <row r="81" spans="1:14" s="68" customFormat="1">
      <c r="A81" s="43" t="s">
        <v>15</v>
      </c>
      <c r="B81" s="18" t="s">
        <v>2</v>
      </c>
      <c r="C81" s="23">
        <f t="shared" si="6"/>
        <v>4461</v>
      </c>
    </row>
    <row r="82" spans="1:14" s="68" customFormat="1">
      <c r="A82" s="16" t="s">
        <v>10</v>
      </c>
      <c r="B82" s="9" t="s">
        <v>1</v>
      </c>
      <c r="C82" s="23">
        <f t="shared" si="6"/>
        <v>4461</v>
      </c>
    </row>
    <row r="83" spans="1:14" s="68" customFormat="1">
      <c r="A83" s="15"/>
      <c r="B83" s="11" t="s">
        <v>2</v>
      </c>
      <c r="C83" s="23">
        <f t="shared" si="6"/>
        <v>4461</v>
      </c>
    </row>
    <row r="84" spans="1:14" s="46" customFormat="1">
      <c r="A84" s="25" t="s">
        <v>26</v>
      </c>
      <c r="B84" s="17" t="s">
        <v>1</v>
      </c>
      <c r="C84" s="23">
        <f t="shared" si="6"/>
        <v>4461</v>
      </c>
    </row>
    <row r="85" spans="1:14" s="46" customFormat="1">
      <c r="A85" s="43"/>
      <c r="B85" s="18" t="s">
        <v>2</v>
      </c>
      <c r="C85" s="23">
        <f t="shared" si="6"/>
        <v>4461</v>
      </c>
    </row>
    <row r="86" spans="1:14" s="46" customFormat="1">
      <c r="A86" s="31" t="s">
        <v>29</v>
      </c>
      <c r="B86" s="28" t="s">
        <v>1</v>
      </c>
      <c r="C86" s="23">
        <f>C88+C90+C92+C94+C96+C98+C100</f>
        <v>4461</v>
      </c>
      <c r="N86" s="154"/>
    </row>
    <row r="87" spans="1:14" s="46" customFormat="1">
      <c r="A87" s="31"/>
      <c r="B87" s="18" t="s">
        <v>2</v>
      </c>
      <c r="C87" s="23">
        <f>C89+C91+C93+C95+C97+C99+C101</f>
        <v>4461</v>
      </c>
    </row>
    <row r="88" spans="1:14" s="156" customFormat="1" ht="27" customHeight="1">
      <c r="A88" s="162" t="s">
        <v>44</v>
      </c>
      <c r="B88" s="17" t="s">
        <v>1</v>
      </c>
      <c r="C88" s="50">
        <v>-350</v>
      </c>
      <c r="E88" s="155"/>
      <c r="F88" s="155"/>
      <c r="G88" s="155"/>
      <c r="H88" s="155"/>
      <c r="I88" s="155"/>
      <c r="J88" s="155"/>
    </row>
    <row r="89" spans="1:14" s="156" customFormat="1" ht="18" customHeight="1">
      <c r="A89" s="31"/>
      <c r="B89" s="18" t="s">
        <v>2</v>
      </c>
      <c r="C89" s="50">
        <v>-350</v>
      </c>
      <c r="E89" s="155"/>
      <c r="F89" s="155"/>
      <c r="G89" s="155"/>
      <c r="H89" s="155"/>
      <c r="I89" s="155"/>
      <c r="J89" s="155"/>
    </row>
    <row r="90" spans="1:14" s="110" customFormat="1" ht="30" customHeight="1">
      <c r="A90" s="169" t="s">
        <v>48</v>
      </c>
      <c r="B90" s="159" t="s">
        <v>1</v>
      </c>
      <c r="C90" s="170">
        <v>-700</v>
      </c>
      <c r="D90" s="99"/>
      <c r="E90" s="99"/>
      <c r="F90" s="99"/>
      <c r="G90" s="99"/>
      <c r="H90" s="99"/>
      <c r="I90" s="99"/>
      <c r="J90" s="168"/>
      <c r="K90" s="168"/>
      <c r="L90" s="168"/>
      <c r="M90" s="168"/>
    </row>
    <row r="91" spans="1:14" s="110" customFormat="1" ht="18.75" customHeight="1">
      <c r="A91" s="171"/>
      <c r="B91" s="85" t="s">
        <v>2</v>
      </c>
      <c r="C91" s="170">
        <v>-700</v>
      </c>
      <c r="D91" s="99"/>
      <c r="E91" s="99"/>
      <c r="F91" s="99"/>
      <c r="G91" s="99"/>
      <c r="H91" s="99"/>
      <c r="I91" s="99"/>
      <c r="J91" s="168"/>
      <c r="K91" s="168"/>
      <c r="L91" s="168"/>
      <c r="M91" s="168"/>
    </row>
    <row r="92" spans="1:14" s="156" customFormat="1" ht="28.5" customHeight="1">
      <c r="A92" s="29" t="s">
        <v>47</v>
      </c>
      <c r="B92" s="17" t="s">
        <v>1</v>
      </c>
      <c r="C92" s="50">
        <v>-410</v>
      </c>
      <c r="E92" s="155"/>
      <c r="F92" s="155"/>
      <c r="G92" s="155"/>
      <c r="H92" s="155"/>
      <c r="I92" s="155"/>
      <c r="J92" s="155"/>
    </row>
    <row r="93" spans="1:14" s="156" customFormat="1" ht="18" customHeight="1">
      <c r="A93" s="31"/>
      <c r="B93" s="18" t="s">
        <v>2</v>
      </c>
      <c r="C93" s="50">
        <v>-410</v>
      </c>
      <c r="E93" s="155"/>
      <c r="F93" s="155"/>
      <c r="G93" s="155"/>
      <c r="H93" s="155"/>
      <c r="I93" s="155"/>
      <c r="J93" s="155"/>
    </row>
    <row r="94" spans="1:14" s="156" customFormat="1" ht="22.5" customHeight="1">
      <c r="A94" s="182" t="s">
        <v>49</v>
      </c>
      <c r="B94" s="17" t="s">
        <v>1</v>
      </c>
      <c r="C94" s="50">
        <v>-96</v>
      </c>
      <c r="E94" s="155"/>
      <c r="F94" s="155"/>
      <c r="G94" s="155"/>
      <c r="H94" s="155"/>
      <c r="I94" s="155"/>
      <c r="J94" s="155"/>
    </row>
    <row r="95" spans="1:14" s="156" customFormat="1" ht="18" customHeight="1">
      <c r="A95" s="183"/>
      <c r="B95" s="18" t="s">
        <v>2</v>
      </c>
      <c r="C95" s="50">
        <v>-96</v>
      </c>
      <c r="E95" s="155"/>
      <c r="F95" s="155"/>
      <c r="G95" s="155"/>
      <c r="H95" s="155"/>
      <c r="I95" s="155"/>
      <c r="J95" s="155"/>
    </row>
    <row r="96" spans="1:14" s="156" customFormat="1" ht="28.5" customHeight="1">
      <c r="A96" s="160" t="s">
        <v>50</v>
      </c>
      <c r="B96" s="17" t="s">
        <v>1</v>
      </c>
      <c r="C96" s="50">
        <v>38</v>
      </c>
      <c r="E96" s="155"/>
      <c r="F96" s="155"/>
      <c r="G96" s="155"/>
      <c r="H96" s="155"/>
      <c r="I96" s="155"/>
      <c r="J96" s="155"/>
    </row>
    <row r="97" spans="1:16" s="156" customFormat="1" ht="18" customHeight="1">
      <c r="A97" s="31"/>
      <c r="B97" s="18" t="s">
        <v>2</v>
      </c>
      <c r="C97" s="50">
        <v>38</v>
      </c>
      <c r="E97" s="155"/>
      <c r="F97" s="155"/>
      <c r="G97" s="155"/>
      <c r="H97" s="155"/>
      <c r="I97" s="155"/>
      <c r="J97" s="155"/>
    </row>
    <row r="98" spans="1:16" s="156" customFormat="1" ht="25.5">
      <c r="A98" s="160" t="s">
        <v>99</v>
      </c>
      <c r="B98" s="17" t="s">
        <v>1</v>
      </c>
      <c r="C98" s="50">
        <v>4250</v>
      </c>
      <c r="E98" s="155"/>
      <c r="F98" s="155"/>
      <c r="G98" s="155"/>
      <c r="H98" s="155"/>
      <c r="I98" s="155"/>
      <c r="J98" s="155"/>
    </row>
    <row r="99" spans="1:16" s="156" customFormat="1" ht="18" customHeight="1">
      <c r="A99" s="173"/>
      <c r="B99" s="18" t="s">
        <v>2</v>
      </c>
      <c r="C99" s="50">
        <v>4250</v>
      </c>
      <c r="E99" s="155"/>
      <c r="F99" s="155"/>
      <c r="G99" s="155"/>
      <c r="H99" s="155"/>
      <c r="I99" s="155"/>
      <c r="J99" s="155"/>
    </row>
    <row r="100" spans="1:16" s="156" customFormat="1" ht="25.5">
      <c r="A100" s="162" t="s">
        <v>100</v>
      </c>
      <c r="B100" s="17" t="s">
        <v>1</v>
      </c>
      <c r="C100" s="50">
        <v>1729</v>
      </c>
      <c r="E100" s="155"/>
      <c r="F100" s="155"/>
      <c r="G100" s="155"/>
      <c r="H100" s="155"/>
      <c r="I100" s="155"/>
      <c r="J100" s="155"/>
    </row>
    <row r="101" spans="1:16" s="156" customFormat="1" ht="18" customHeight="1">
      <c r="A101" s="173"/>
      <c r="B101" s="18" t="s">
        <v>2</v>
      </c>
      <c r="C101" s="50">
        <v>1729</v>
      </c>
      <c r="E101" s="155"/>
      <c r="F101" s="155"/>
      <c r="G101" s="155"/>
      <c r="H101" s="155"/>
      <c r="I101" s="155"/>
      <c r="J101" s="155"/>
    </row>
    <row r="102" spans="1:16">
      <c r="A102" s="64" t="s">
        <v>41</v>
      </c>
      <c r="B102" s="65"/>
      <c r="C102" s="151"/>
      <c r="D102" s="87"/>
      <c r="E102" s="87"/>
      <c r="F102" s="87"/>
      <c r="G102" s="87"/>
      <c r="H102" s="87"/>
      <c r="I102" s="87"/>
      <c r="J102" s="53"/>
      <c r="K102" s="53"/>
      <c r="L102" s="13"/>
      <c r="M102" s="13"/>
    </row>
    <row r="103" spans="1:16">
      <c r="A103" s="113" t="s">
        <v>14</v>
      </c>
      <c r="B103" s="114"/>
      <c r="C103" s="123"/>
      <c r="D103" s="115"/>
      <c r="E103" s="115"/>
      <c r="F103" s="115"/>
      <c r="G103" s="115"/>
      <c r="H103" s="115"/>
      <c r="I103" s="116"/>
      <c r="J103" s="53"/>
      <c r="K103" s="13"/>
      <c r="L103" s="13"/>
      <c r="M103" s="13"/>
    </row>
    <row r="104" spans="1:16">
      <c r="A104" s="98" t="s">
        <v>22</v>
      </c>
      <c r="B104" s="96" t="s">
        <v>1</v>
      </c>
      <c r="C104" s="83">
        <f>C106</f>
        <v>2774</v>
      </c>
      <c r="D104" s="51"/>
      <c r="E104" s="51"/>
      <c r="F104" s="51"/>
      <c r="G104" s="51"/>
      <c r="H104" s="51"/>
      <c r="I104" s="99"/>
      <c r="J104" s="13"/>
      <c r="K104" s="13"/>
      <c r="L104" s="13"/>
      <c r="M104" s="13"/>
      <c r="P104">
        <f>700+200+500+4000+300+500+1000+2000+500+1000</f>
        <v>10700</v>
      </c>
    </row>
    <row r="105" spans="1:16">
      <c r="A105" s="98"/>
      <c r="B105" s="96" t="s">
        <v>2</v>
      </c>
      <c r="C105" s="83">
        <f>C107</f>
        <v>2774</v>
      </c>
      <c r="D105" s="51"/>
      <c r="E105" s="51"/>
      <c r="F105" s="51"/>
      <c r="G105" s="51"/>
      <c r="H105" s="51"/>
      <c r="I105" s="99"/>
      <c r="J105" s="13"/>
      <c r="K105" s="13"/>
      <c r="L105" s="13"/>
      <c r="M105" s="13"/>
    </row>
    <row r="106" spans="1:16">
      <c r="A106" s="38" t="s">
        <v>28</v>
      </c>
      <c r="B106" s="12" t="s">
        <v>1</v>
      </c>
      <c r="C106" s="23">
        <f>C108+C110</f>
        <v>2774</v>
      </c>
      <c r="D106" s="51"/>
      <c r="E106" s="51"/>
      <c r="F106" s="51"/>
      <c r="G106" s="51"/>
      <c r="H106" s="51"/>
      <c r="I106" s="51"/>
      <c r="J106" s="13"/>
      <c r="K106" s="13"/>
      <c r="L106" s="13"/>
      <c r="M106" s="13"/>
    </row>
    <row r="107" spans="1:16">
      <c r="A107" s="14" t="s">
        <v>20</v>
      </c>
      <c r="B107" s="11" t="s">
        <v>2</v>
      </c>
      <c r="C107" s="23">
        <f>C109+C111</f>
        <v>2774</v>
      </c>
      <c r="D107" s="51"/>
      <c r="E107" s="51"/>
      <c r="F107" s="51"/>
      <c r="G107" s="51"/>
      <c r="H107" s="51"/>
      <c r="I107" s="51"/>
      <c r="J107" s="13"/>
      <c r="K107" s="13"/>
      <c r="L107" s="13"/>
      <c r="M107" s="13"/>
    </row>
    <row r="108" spans="1:16" s="46" customFormat="1">
      <c r="A108" s="78" t="s">
        <v>40</v>
      </c>
      <c r="B108" s="74" t="s">
        <v>1</v>
      </c>
      <c r="C108" s="73">
        <f>C121</f>
        <v>166</v>
      </c>
    </row>
    <row r="109" spans="1:16" s="46" customFormat="1">
      <c r="A109" s="78"/>
      <c r="B109" s="48" t="s">
        <v>2</v>
      </c>
      <c r="C109" s="73">
        <f>C122</f>
        <v>166</v>
      </c>
    </row>
    <row r="110" spans="1:16" s="68" customFormat="1">
      <c r="A110" s="16" t="s">
        <v>10</v>
      </c>
      <c r="B110" s="9" t="s">
        <v>1</v>
      </c>
      <c r="C110" s="23">
        <f>C112</f>
        <v>2608</v>
      </c>
    </row>
    <row r="111" spans="1:16" s="68" customFormat="1">
      <c r="A111" s="15"/>
      <c r="B111" s="11" t="s">
        <v>2</v>
      </c>
      <c r="C111" s="23">
        <f>C113</f>
        <v>2608</v>
      </c>
    </row>
    <row r="112" spans="1:16" s="46" customFormat="1">
      <c r="A112" s="25" t="s">
        <v>26</v>
      </c>
      <c r="B112" s="17" t="s">
        <v>1</v>
      </c>
      <c r="C112" s="23">
        <f>C114</f>
        <v>2608</v>
      </c>
    </row>
    <row r="113" spans="1:26" s="46" customFormat="1">
      <c r="A113" s="43"/>
      <c r="B113" s="18" t="s">
        <v>2</v>
      </c>
      <c r="C113" s="23">
        <f>C115</f>
        <v>2608</v>
      </c>
    </row>
    <row r="114" spans="1:26" s="46" customFormat="1">
      <c r="A114" s="31" t="s">
        <v>29</v>
      </c>
      <c r="B114" s="28" t="s">
        <v>1</v>
      </c>
      <c r="C114" s="23">
        <f>C136</f>
        <v>2608</v>
      </c>
      <c r="N114" s="154"/>
    </row>
    <row r="115" spans="1:26" s="46" customFormat="1">
      <c r="A115" s="31"/>
      <c r="B115" s="18" t="s">
        <v>2</v>
      </c>
      <c r="C115" s="23">
        <f>C137</f>
        <v>2608</v>
      </c>
    </row>
    <row r="116" spans="1:26" s="63" customFormat="1">
      <c r="A116" s="191" t="s">
        <v>33</v>
      </c>
      <c r="B116" s="191"/>
      <c r="C116" s="191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</row>
    <row r="117" spans="1:26" s="68" customFormat="1">
      <c r="A117" s="131" t="s">
        <v>14</v>
      </c>
      <c r="B117" s="144" t="s">
        <v>1</v>
      </c>
      <c r="C117" s="32">
        <f t="shared" ref="C117:C122" si="7">C119</f>
        <v>166</v>
      </c>
    </row>
    <row r="118" spans="1:26" s="68" customFormat="1">
      <c r="A118" s="43" t="s">
        <v>15</v>
      </c>
      <c r="B118" s="18" t="s">
        <v>2</v>
      </c>
      <c r="C118" s="32">
        <f t="shared" si="7"/>
        <v>166</v>
      </c>
    </row>
    <row r="119" spans="1:26" s="68" customFormat="1">
      <c r="A119" s="44" t="s">
        <v>28</v>
      </c>
      <c r="B119" s="17" t="s">
        <v>1</v>
      </c>
      <c r="C119" s="23">
        <f t="shared" si="7"/>
        <v>166</v>
      </c>
    </row>
    <row r="120" spans="1:26" s="68" customFormat="1">
      <c r="A120" s="43" t="s">
        <v>15</v>
      </c>
      <c r="B120" s="18" t="s">
        <v>2</v>
      </c>
      <c r="C120" s="23">
        <f t="shared" si="7"/>
        <v>166</v>
      </c>
    </row>
    <row r="121" spans="1:26">
      <c r="A121" s="78" t="s">
        <v>40</v>
      </c>
      <c r="B121" s="75" t="s">
        <v>1</v>
      </c>
      <c r="C121" s="83">
        <f t="shared" si="7"/>
        <v>166</v>
      </c>
      <c r="D121"/>
      <c r="U121" s="68"/>
    </row>
    <row r="122" spans="1:26">
      <c r="A122" s="15"/>
      <c r="B122" s="48" t="s">
        <v>2</v>
      </c>
      <c r="C122" s="83">
        <f t="shared" si="7"/>
        <v>166</v>
      </c>
      <c r="D122"/>
    </row>
    <row r="123" spans="1:26" s="54" customFormat="1" ht="25.5">
      <c r="A123" s="77" t="s">
        <v>53</v>
      </c>
      <c r="B123" s="75" t="s">
        <v>1</v>
      </c>
      <c r="C123" s="34">
        <f>C125</f>
        <v>166</v>
      </c>
    </row>
    <row r="124" spans="1:26" s="54" customFormat="1">
      <c r="A124" s="57"/>
      <c r="B124" s="48" t="s">
        <v>2</v>
      </c>
      <c r="C124" s="34">
        <f>C126</f>
        <v>166</v>
      </c>
    </row>
    <row r="125" spans="1:26" s="54" customFormat="1" ht="25.5">
      <c r="A125" s="161" t="s">
        <v>84</v>
      </c>
      <c r="B125" s="75" t="s">
        <v>1</v>
      </c>
      <c r="C125" s="104">
        <v>166</v>
      </c>
    </row>
    <row r="126" spans="1:26" s="54" customFormat="1">
      <c r="A126" s="57"/>
      <c r="B126" s="48" t="s">
        <v>2</v>
      </c>
      <c r="C126" s="104">
        <v>166</v>
      </c>
    </row>
    <row r="127" spans="1:26" s="63" customFormat="1">
      <c r="A127" s="191" t="s">
        <v>43</v>
      </c>
      <c r="B127" s="191"/>
      <c r="C127" s="191"/>
      <c r="D127" s="46"/>
      <c r="E127" s="53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</row>
    <row r="128" spans="1:26" s="68" customFormat="1">
      <c r="A128" s="131" t="s">
        <v>14</v>
      </c>
      <c r="B128" s="144" t="s">
        <v>1</v>
      </c>
      <c r="C128" s="132">
        <f t="shared" ref="C128:C135" si="8">C130</f>
        <v>2608</v>
      </c>
    </row>
    <row r="129" spans="1:14" s="68" customFormat="1">
      <c r="A129" s="43" t="s">
        <v>15</v>
      </c>
      <c r="B129" s="18" t="s">
        <v>2</v>
      </c>
      <c r="C129" s="132">
        <f t="shared" si="8"/>
        <v>2608</v>
      </c>
    </row>
    <row r="130" spans="1:14" s="68" customFormat="1">
      <c r="A130" s="44" t="s">
        <v>28</v>
      </c>
      <c r="B130" s="17" t="s">
        <v>1</v>
      </c>
      <c r="C130" s="23">
        <f t="shared" si="8"/>
        <v>2608</v>
      </c>
    </row>
    <row r="131" spans="1:14" s="68" customFormat="1">
      <c r="A131" s="43" t="s">
        <v>15</v>
      </c>
      <c r="B131" s="18" t="s">
        <v>2</v>
      </c>
      <c r="C131" s="23">
        <f t="shared" si="8"/>
        <v>2608</v>
      </c>
    </row>
    <row r="132" spans="1:14" s="68" customFormat="1">
      <c r="A132" s="16" t="s">
        <v>10</v>
      </c>
      <c r="B132" s="9" t="s">
        <v>1</v>
      </c>
      <c r="C132" s="23">
        <f t="shared" si="8"/>
        <v>2608</v>
      </c>
    </row>
    <row r="133" spans="1:14" s="68" customFormat="1">
      <c r="A133" s="15"/>
      <c r="B133" s="11" t="s">
        <v>2</v>
      </c>
      <c r="C133" s="23">
        <f t="shared" si="8"/>
        <v>2608</v>
      </c>
    </row>
    <row r="134" spans="1:14" s="46" customFormat="1">
      <c r="A134" s="25" t="s">
        <v>26</v>
      </c>
      <c r="B134" s="17" t="s">
        <v>1</v>
      </c>
      <c r="C134" s="23">
        <f t="shared" si="8"/>
        <v>2608</v>
      </c>
    </row>
    <row r="135" spans="1:14" s="46" customFormat="1">
      <c r="A135" s="43"/>
      <c r="B135" s="18" t="s">
        <v>2</v>
      </c>
      <c r="C135" s="23">
        <f t="shared" si="8"/>
        <v>2608</v>
      </c>
    </row>
    <row r="136" spans="1:14" s="46" customFormat="1">
      <c r="A136" s="31" t="s">
        <v>29</v>
      </c>
      <c r="B136" s="28" t="s">
        <v>1</v>
      </c>
      <c r="C136" s="23">
        <f>C138+C140+C142+C144+C146+C148</f>
        <v>2608</v>
      </c>
      <c r="N136" s="154"/>
    </row>
    <row r="137" spans="1:14" s="46" customFormat="1">
      <c r="A137" s="31"/>
      <c r="B137" s="18" t="s">
        <v>2</v>
      </c>
      <c r="C137" s="23">
        <f>C139+C141+C143+C145+C147+C149</f>
        <v>2608</v>
      </c>
    </row>
    <row r="138" spans="1:14" s="110" customFormat="1" ht="32.25" customHeight="1">
      <c r="A138" s="172" t="s">
        <v>57</v>
      </c>
      <c r="B138" s="159" t="s">
        <v>1</v>
      </c>
      <c r="C138" s="170">
        <v>-700</v>
      </c>
      <c r="D138" s="99"/>
      <c r="E138" s="99"/>
      <c r="F138" s="99"/>
      <c r="G138" s="99"/>
      <c r="H138" s="99"/>
      <c r="I138" s="99"/>
      <c r="J138" s="168"/>
      <c r="K138" s="168"/>
      <c r="L138" s="168"/>
      <c r="M138" s="168"/>
    </row>
    <row r="139" spans="1:14" s="110" customFormat="1" ht="15.75" customHeight="1">
      <c r="A139" s="171"/>
      <c r="B139" s="85" t="s">
        <v>2</v>
      </c>
      <c r="C139" s="170">
        <v>-700</v>
      </c>
      <c r="D139" s="99"/>
      <c r="E139" s="99"/>
      <c r="F139" s="99"/>
      <c r="G139" s="99"/>
      <c r="H139" s="99"/>
      <c r="I139" s="99"/>
      <c r="J139" s="168"/>
      <c r="K139" s="168"/>
      <c r="L139" s="168"/>
      <c r="M139" s="168"/>
    </row>
    <row r="140" spans="1:14" s="54" customFormat="1" ht="38.25" customHeight="1">
      <c r="A140" s="173" t="s">
        <v>55</v>
      </c>
      <c r="B140" s="75" t="s">
        <v>1</v>
      </c>
      <c r="C140" s="104">
        <f>1055+58</f>
        <v>1113</v>
      </c>
    </row>
    <row r="141" spans="1:14" s="54" customFormat="1" ht="18" customHeight="1">
      <c r="A141" s="57"/>
      <c r="B141" s="48" t="s">
        <v>2</v>
      </c>
      <c r="C141" s="104">
        <f>1055+58</f>
        <v>1113</v>
      </c>
    </row>
    <row r="142" spans="1:14" s="110" customFormat="1" ht="29.25" customHeight="1">
      <c r="A142" s="173" t="s">
        <v>56</v>
      </c>
      <c r="B142" s="159" t="s">
        <v>1</v>
      </c>
      <c r="C142" s="170">
        <v>695</v>
      </c>
      <c r="D142" s="99"/>
      <c r="E142" s="99"/>
      <c r="F142" s="99"/>
      <c r="G142" s="99"/>
      <c r="H142" s="99"/>
      <c r="I142" s="99"/>
      <c r="J142" s="168"/>
      <c r="K142" s="168"/>
      <c r="L142" s="168"/>
      <c r="M142" s="168"/>
    </row>
    <row r="143" spans="1:14" s="110" customFormat="1" ht="15.75" customHeight="1">
      <c r="A143" s="171"/>
      <c r="B143" s="85" t="s">
        <v>2</v>
      </c>
      <c r="C143" s="170">
        <v>695</v>
      </c>
      <c r="D143" s="99"/>
      <c r="E143" s="99"/>
      <c r="F143" s="99"/>
      <c r="G143" s="99"/>
      <c r="H143" s="99"/>
      <c r="I143" s="99"/>
      <c r="J143" s="168"/>
      <c r="K143" s="168"/>
      <c r="L143" s="168"/>
      <c r="M143" s="168"/>
    </row>
    <row r="144" spans="1:14" s="54" customFormat="1" ht="25.5">
      <c r="A144" s="173" t="s">
        <v>93</v>
      </c>
      <c r="B144" s="75" t="s">
        <v>1</v>
      </c>
      <c r="C144" s="104">
        <v>500</v>
      </c>
    </row>
    <row r="145" spans="1:9" s="54" customFormat="1">
      <c r="A145" s="57"/>
      <c r="B145" s="48" t="s">
        <v>2</v>
      </c>
      <c r="C145" s="104">
        <v>500</v>
      </c>
    </row>
    <row r="146" spans="1:9" s="54" customFormat="1" ht="38.25">
      <c r="A146" s="173" t="s">
        <v>94</v>
      </c>
      <c r="B146" s="75" t="s">
        <v>1</v>
      </c>
      <c r="C146" s="104">
        <v>500</v>
      </c>
    </row>
    <row r="147" spans="1:9" s="54" customFormat="1">
      <c r="A147" s="57"/>
      <c r="B147" s="48" t="s">
        <v>2</v>
      </c>
      <c r="C147" s="104">
        <v>500</v>
      </c>
    </row>
    <row r="148" spans="1:9" s="54" customFormat="1" ht="25.5">
      <c r="A148" s="173" t="s">
        <v>95</v>
      </c>
      <c r="B148" s="75" t="s">
        <v>1</v>
      </c>
      <c r="C148" s="104">
        <v>500</v>
      </c>
    </row>
    <row r="149" spans="1:9" s="54" customFormat="1">
      <c r="A149" s="57"/>
      <c r="B149" s="48" t="s">
        <v>2</v>
      </c>
      <c r="C149" s="104">
        <v>500</v>
      </c>
    </row>
    <row r="150" spans="1:9">
      <c r="A150" s="200" t="s">
        <v>8</v>
      </c>
      <c r="B150" s="201"/>
      <c r="C150" s="202"/>
    </row>
    <row r="151" spans="1:9" ht="15">
      <c r="A151" s="69" t="s">
        <v>12</v>
      </c>
      <c r="B151" s="33" t="s">
        <v>1</v>
      </c>
      <c r="C151" s="34">
        <f>C153+C163</f>
        <v>1520.78</v>
      </c>
    </row>
    <row r="152" spans="1:9">
      <c r="A152" s="37"/>
      <c r="B152" s="35" t="s">
        <v>2</v>
      </c>
      <c r="C152" s="34">
        <f>C154+C164</f>
        <v>1520.78</v>
      </c>
    </row>
    <row r="153" spans="1:9" s="46" customFormat="1">
      <c r="A153" s="152" t="s">
        <v>28</v>
      </c>
      <c r="B153" s="17" t="s">
        <v>1</v>
      </c>
      <c r="C153" s="32">
        <f>C155</f>
        <v>488.7</v>
      </c>
      <c r="D153" s="53"/>
      <c r="E153" s="53"/>
      <c r="F153" s="53"/>
      <c r="G153" s="53"/>
      <c r="H153" s="53"/>
      <c r="I153" s="53"/>
    </row>
    <row r="154" spans="1:9" s="46" customFormat="1">
      <c r="A154" s="26" t="s">
        <v>46</v>
      </c>
      <c r="B154" s="18" t="s">
        <v>2</v>
      </c>
      <c r="C154" s="32">
        <f>C156</f>
        <v>488.7</v>
      </c>
      <c r="D154" s="53"/>
      <c r="E154" s="53"/>
      <c r="F154" s="53"/>
      <c r="G154" s="53"/>
      <c r="H154" s="53"/>
      <c r="I154" s="53"/>
    </row>
    <row r="155" spans="1:9">
      <c r="A155" s="16" t="s">
        <v>10</v>
      </c>
      <c r="B155" s="9" t="s">
        <v>1</v>
      </c>
      <c r="C155" s="23">
        <f>C157</f>
        <v>488.7</v>
      </c>
      <c r="D155" s="143" t="e">
        <f t="shared" ref="D155:D156" si="9">D157</f>
        <v>#REF!</v>
      </c>
      <c r="E155" s="86"/>
      <c r="F155" s="49" t="e">
        <f t="shared" ref="F155:I155" si="10">F157</f>
        <v>#REF!</v>
      </c>
      <c r="G155" s="23" t="e">
        <f t="shared" si="10"/>
        <v>#REF!</v>
      </c>
      <c r="H155" s="23" t="e">
        <f t="shared" si="10"/>
        <v>#REF!</v>
      </c>
      <c r="I155" s="23" t="e">
        <f t="shared" si="10"/>
        <v>#REF!</v>
      </c>
    </row>
    <row r="156" spans="1:9">
      <c r="A156" s="15"/>
      <c r="B156" s="11" t="s">
        <v>2</v>
      </c>
      <c r="C156" s="23">
        <f>C158</f>
        <v>488.7</v>
      </c>
      <c r="D156" s="143" t="e">
        <f t="shared" si="9"/>
        <v>#REF!</v>
      </c>
      <c r="E156" s="86"/>
      <c r="F156" s="49" t="e">
        <f t="shared" ref="F156:I156" si="11">F158</f>
        <v>#REF!</v>
      </c>
      <c r="G156" s="23" t="e">
        <f t="shared" si="11"/>
        <v>#REF!</v>
      </c>
      <c r="H156" s="23" t="e">
        <f t="shared" si="11"/>
        <v>#REF!</v>
      </c>
      <c r="I156" s="23" t="e">
        <f t="shared" si="11"/>
        <v>#REF!</v>
      </c>
    </row>
    <row r="157" spans="1:9">
      <c r="A157" s="24" t="s">
        <v>13</v>
      </c>
      <c r="B157" s="12" t="s">
        <v>1</v>
      </c>
      <c r="C157" s="23">
        <f>C159+C161</f>
        <v>488.7</v>
      </c>
      <c r="D157" s="143" t="e">
        <f>D263+#REF!</f>
        <v>#REF!</v>
      </c>
      <c r="E157" s="86"/>
      <c r="F157" s="49" t="e">
        <f>F263+#REF!</f>
        <v>#REF!</v>
      </c>
      <c r="G157" s="23" t="e">
        <f>G263+#REF!</f>
        <v>#REF!</v>
      </c>
      <c r="H157" s="23" t="e">
        <f>H263+#REF!</f>
        <v>#REF!</v>
      </c>
      <c r="I157" s="23" t="e">
        <f>I263+#REF!</f>
        <v>#REF!</v>
      </c>
    </row>
    <row r="158" spans="1:9">
      <c r="A158" s="14"/>
      <c r="B158" s="11" t="s">
        <v>2</v>
      </c>
      <c r="C158" s="23">
        <f>C160+C162</f>
        <v>488.7</v>
      </c>
      <c r="D158" s="143" t="e">
        <f>D264+#REF!</f>
        <v>#REF!</v>
      </c>
      <c r="E158" s="86"/>
      <c r="F158" s="49" t="e">
        <f>F264+#REF!</f>
        <v>#REF!</v>
      </c>
      <c r="G158" s="23" t="e">
        <f>G264+#REF!</f>
        <v>#REF!</v>
      </c>
      <c r="H158" s="23" t="e">
        <f>H264+#REF!</f>
        <v>#REF!</v>
      </c>
      <c r="I158" s="23" t="e">
        <f>I264+#REF!</f>
        <v>#REF!</v>
      </c>
    </row>
    <row r="159" spans="1:9">
      <c r="A159" s="76" t="s">
        <v>16</v>
      </c>
      <c r="B159" s="12" t="s">
        <v>1</v>
      </c>
      <c r="C159" s="23">
        <f>C185</f>
        <v>63.7</v>
      </c>
      <c r="D159" s="143" t="e">
        <f>#REF!+D265</f>
        <v>#REF!</v>
      </c>
      <c r="E159" s="86"/>
      <c r="F159" s="49" t="e">
        <f>#REF!+F265</f>
        <v>#REF!</v>
      </c>
      <c r="G159" s="23" t="e">
        <f>#REF!+G265</f>
        <v>#REF!</v>
      </c>
      <c r="H159" s="23" t="e">
        <f>#REF!+H265</f>
        <v>#REF!</v>
      </c>
      <c r="I159" s="23" t="e">
        <f>#REF!+I265</f>
        <v>#REF!</v>
      </c>
    </row>
    <row r="160" spans="1:9">
      <c r="A160" s="14"/>
      <c r="B160" s="11" t="s">
        <v>2</v>
      </c>
      <c r="C160" s="23">
        <f>C186</f>
        <v>63.7</v>
      </c>
      <c r="D160" s="143">
        <f>D256+D266</f>
        <v>0</v>
      </c>
      <c r="E160" s="86"/>
      <c r="F160" s="49">
        <f t="shared" ref="F160:I160" si="12">F256+F266</f>
        <v>0</v>
      </c>
      <c r="G160" s="23">
        <f t="shared" si="12"/>
        <v>0</v>
      </c>
      <c r="H160" s="23">
        <f t="shared" si="12"/>
        <v>0</v>
      </c>
      <c r="I160" s="23">
        <f t="shared" si="12"/>
        <v>0</v>
      </c>
    </row>
    <row r="161" spans="1:11" s="46" customFormat="1">
      <c r="A161" s="95" t="s">
        <v>24</v>
      </c>
      <c r="B161" s="17" t="s">
        <v>1</v>
      </c>
      <c r="C161" s="23">
        <f>C187+C307</f>
        <v>425</v>
      </c>
    </row>
    <row r="162" spans="1:11" s="46" customFormat="1">
      <c r="A162" s="14"/>
      <c r="B162" s="18" t="s">
        <v>2</v>
      </c>
      <c r="C162" s="23">
        <f>C188+C308</f>
        <v>425</v>
      </c>
    </row>
    <row r="163" spans="1:11">
      <c r="A163" s="30" t="s">
        <v>17</v>
      </c>
      <c r="B163" s="17" t="s">
        <v>1</v>
      </c>
      <c r="C163" s="23">
        <f>C165</f>
        <v>1032.08</v>
      </c>
    </row>
    <row r="164" spans="1:11">
      <c r="A164" s="14" t="s">
        <v>9</v>
      </c>
      <c r="B164" s="18" t="s">
        <v>2</v>
      </c>
      <c r="C164" s="23">
        <f>C166</f>
        <v>1032.08</v>
      </c>
    </row>
    <row r="165" spans="1:11">
      <c r="A165" s="40" t="s">
        <v>10</v>
      </c>
      <c r="B165" s="9" t="s">
        <v>1</v>
      </c>
      <c r="C165" s="23">
        <f>C167+C173</f>
        <v>1032.08</v>
      </c>
    </row>
    <row r="166" spans="1:11">
      <c r="A166" s="15"/>
      <c r="B166" s="11" t="s">
        <v>2</v>
      </c>
      <c r="C166" s="23">
        <f>C168+C174</f>
        <v>1032.08</v>
      </c>
    </row>
    <row r="167" spans="1:11">
      <c r="A167" s="25" t="s">
        <v>13</v>
      </c>
      <c r="B167" s="12" t="s">
        <v>1</v>
      </c>
      <c r="C167" s="23">
        <f>C169+C171</f>
        <v>44</v>
      </c>
    </row>
    <row r="168" spans="1:11">
      <c r="A168" s="10"/>
      <c r="B168" s="11" t="s">
        <v>2</v>
      </c>
      <c r="C168" s="23">
        <f>C170+C172</f>
        <v>44</v>
      </c>
      <c r="D168"/>
    </row>
    <row r="169" spans="1:11">
      <c r="A169" s="76" t="s">
        <v>16</v>
      </c>
      <c r="B169" s="12" t="s">
        <v>1</v>
      </c>
      <c r="C169" s="23">
        <f>C195</f>
        <v>209</v>
      </c>
      <c r="D169"/>
    </row>
    <row r="170" spans="1:11">
      <c r="A170" s="14"/>
      <c r="B170" s="11" t="s">
        <v>2</v>
      </c>
      <c r="C170" s="23">
        <f>C196</f>
        <v>209</v>
      </c>
      <c r="D170"/>
    </row>
    <row r="171" spans="1:11" s="46" customFormat="1">
      <c r="A171" s="95" t="s">
        <v>24</v>
      </c>
      <c r="B171" s="17" t="s">
        <v>1</v>
      </c>
      <c r="C171" s="23">
        <f>C350</f>
        <v>-165</v>
      </c>
    </row>
    <row r="172" spans="1:11" s="46" customFormat="1">
      <c r="A172" s="14"/>
      <c r="B172" s="18" t="s">
        <v>2</v>
      </c>
      <c r="C172" s="23">
        <f>C351</f>
        <v>-165</v>
      </c>
    </row>
    <row r="173" spans="1:11">
      <c r="A173" s="95" t="s">
        <v>31</v>
      </c>
      <c r="B173" s="75" t="s">
        <v>1</v>
      </c>
      <c r="C173" s="23">
        <f>C352</f>
        <v>988.07999999999993</v>
      </c>
      <c r="D173" s="52"/>
      <c r="E173" s="52"/>
      <c r="F173" s="52"/>
      <c r="G173" s="52"/>
      <c r="H173" s="52"/>
      <c r="I173" s="52"/>
      <c r="J173" s="13"/>
      <c r="K173" s="13"/>
    </row>
    <row r="174" spans="1:11">
      <c r="A174" s="15"/>
      <c r="B174" s="48" t="s">
        <v>2</v>
      </c>
      <c r="C174" s="23">
        <f>C353</f>
        <v>988.07999999999993</v>
      </c>
      <c r="D174" s="52"/>
      <c r="E174" s="52"/>
      <c r="F174" s="52"/>
      <c r="G174" s="52"/>
      <c r="H174" s="52"/>
      <c r="I174" s="52"/>
      <c r="J174" s="13"/>
      <c r="K174" s="13"/>
    </row>
    <row r="175" spans="1:11">
      <c r="A175" s="59" t="s">
        <v>34</v>
      </c>
      <c r="B175" s="61"/>
      <c r="C175" s="60"/>
      <c r="D175" s="55"/>
      <c r="E175" s="55"/>
      <c r="F175" s="55"/>
      <c r="G175" s="55"/>
      <c r="H175" s="55"/>
      <c r="I175" s="55"/>
      <c r="J175" s="13"/>
      <c r="K175" s="54"/>
    </row>
    <row r="176" spans="1:11">
      <c r="A176" s="95" t="s">
        <v>14</v>
      </c>
      <c r="B176" s="153"/>
      <c r="C176" s="23"/>
      <c r="D176" s="55"/>
      <c r="E176" s="55"/>
      <c r="F176" s="55"/>
      <c r="G176" s="55"/>
      <c r="H176" s="55"/>
      <c r="I176" s="62"/>
    </row>
    <row r="177" spans="1:11">
      <c r="A177" s="142" t="s">
        <v>22</v>
      </c>
      <c r="B177" s="74" t="s">
        <v>1</v>
      </c>
      <c r="C177" s="32">
        <f>C179+C189</f>
        <v>333.7</v>
      </c>
      <c r="D177" s="52"/>
      <c r="E177" s="52"/>
      <c r="F177" s="52"/>
      <c r="G177" s="52"/>
      <c r="H177" s="52"/>
      <c r="I177" s="52"/>
      <c r="J177" s="13"/>
      <c r="K177" s="13"/>
    </row>
    <row r="178" spans="1:11">
      <c r="A178" s="57"/>
      <c r="B178" s="48" t="s">
        <v>2</v>
      </c>
      <c r="C178" s="32">
        <f>C180+C190</f>
        <v>333.7</v>
      </c>
      <c r="D178" s="52"/>
      <c r="E178" s="52"/>
      <c r="F178" s="52"/>
      <c r="G178" s="52"/>
      <c r="H178" s="52"/>
      <c r="I178" s="52"/>
      <c r="J178" s="13"/>
      <c r="K178" s="13"/>
    </row>
    <row r="179" spans="1:11" s="46" customFormat="1">
      <c r="A179" s="152" t="s">
        <v>28</v>
      </c>
      <c r="B179" s="17" t="s">
        <v>1</v>
      </c>
      <c r="C179" s="32">
        <f t="shared" ref="C179:C182" si="13">C181</f>
        <v>124.7</v>
      </c>
      <c r="D179" s="53"/>
      <c r="E179" s="53"/>
      <c r="F179" s="53"/>
      <c r="G179" s="53"/>
      <c r="H179" s="53"/>
      <c r="I179" s="53"/>
    </row>
    <row r="180" spans="1:11" s="46" customFormat="1">
      <c r="A180" s="26" t="s">
        <v>46</v>
      </c>
      <c r="B180" s="18" t="s">
        <v>2</v>
      </c>
      <c r="C180" s="32">
        <f t="shared" si="13"/>
        <v>124.7</v>
      </c>
      <c r="D180" s="53"/>
      <c r="E180" s="53"/>
      <c r="F180" s="53"/>
      <c r="G180" s="53"/>
      <c r="H180" s="53"/>
      <c r="I180" s="53"/>
    </row>
    <row r="181" spans="1:11">
      <c r="A181" s="16" t="s">
        <v>10</v>
      </c>
      <c r="B181" s="9" t="s">
        <v>1</v>
      </c>
      <c r="C181" s="23">
        <f t="shared" si="13"/>
        <v>124.7</v>
      </c>
      <c r="D181" s="143" t="e">
        <f t="shared" ref="D181" si="14">D183</f>
        <v>#REF!</v>
      </c>
      <c r="E181" s="86"/>
      <c r="F181" s="49" t="e">
        <f t="shared" ref="F181:I181" si="15">F183</f>
        <v>#REF!</v>
      </c>
      <c r="G181" s="23" t="e">
        <f t="shared" si="15"/>
        <v>#REF!</v>
      </c>
      <c r="H181" s="23" t="e">
        <f t="shared" si="15"/>
        <v>#REF!</v>
      </c>
      <c r="I181" s="23" t="e">
        <f t="shared" si="15"/>
        <v>#REF!</v>
      </c>
    </row>
    <row r="182" spans="1:11">
      <c r="A182" s="15"/>
      <c r="B182" s="11" t="s">
        <v>2</v>
      </c>
      <c r="C182" s="23">
        <f t="shared" si="13"/>
        <v>124.7</v>
      </c>
      <c r="D182" s="143" t="e">
        <f t="shared" ref="D182" si="16">D184</f>
        <v>#REF!</v>
      </c>
      <c r="E182" s="86"/>
      <c r="F182" s="49" t="e">
        <f t="shared" ref="F182:I182" si="17">F184</f>
        <v>#REF!</v>
      </c>
      <c r="G182" s="23" t="e">
        <f t="shared" si="17"/>
        <v>#REF!</v>
      </c>
      <c r="H182" s="23" t="e">
        <f t="shared" si="17"/>
        <v>#REF!</v>
      </c>
      <c r="I182" s="23" t="e">
        <f t="shared" si="17"/>
        <v>#REF!</v>
      </c>
    </row>
    <row r="183" spans="1:11">
      <c r="A183" s="24" t="s">
        <v>13</v>
      </c>
      <c r="B183" s="12" t="s">
        <v>1</v>
      </c>
      <c r="C183" s="23">
        <f>C185+C187</f>
        <v>124.7</v>
      </c>
      <c r="D183" s="143" t="e">
        <f>D313+#REF!</f>
        <v>#REF!</v>
      </c>
      <c r="E183" s="86"/>
      <c r="F183" s="49" t="e">
        <f>F313+#REF!</f>
        <v>#REF!</v>
      </c>
      <c r="G183" s="23" t="e">
        <f>G313+#REF!</f>
        <v>#REF!</v>
      </c>
      <c r="H183" s="23" t="e">
        <f>H313+#REF!</f>
        <v>#REF!</v>
      </c>
      <c r="I183" s="23" t="e">
        <f>I313+#REF!</f>
        <v>#REF!</v>
      </c>
    </row>
    <row r="184" spans="1:11">
      <c r="A184" s="14"/>
      <c r="B184" s="11" t="s">
        <v>2</v>
      </c>
      <c r="C184" s="23">
        <f>C186+C188</f>
        <v>124.7</v>
      </c>
      <c r="D184" s="143" t="e">
        <f>D314+#REF!</f>
        <v>#REF!</v>
      </c>
      <c r="E184" s="86"/>
      <c r="F184" s="49" t="e">
        <f>F314+#REF!</f>
        <v>#REF!</v>
      </c>
      <c r="G184" s="23" t="e">
        <f>G314+#REF!</f>
        <v>#REF!</v>
      </c>
      <c r="H184" s="23" t="e">
        <f>H314+#REF!</f>
        <v>#REF!</v>
      </c>
      <c r="I184" s="23" t="e">
        <f>I314+#REF!</f>
        <v>#REF!</v>
      </c>
    </row>
    <row r="185" spans="1:11">
      <c r="A185" s="161" t="s">
        <v>16</v>
      </c>
      <c r="B185" s="12" t="s">
        <v>1</v>
      </c>
      <c r="C185" s="23">
        <f>C206+C227+C263</f>
        <v>63.7</v>
      </c>
      <c r="D185" s="143" t="e">
        <f>#REF!+D315</f>
        <v>#REF!</v>
      </c>
      <c r="E185" s="86"/>
      <c r="F185" s="49" t="e">
        <f>#REF!+F315</f>
        <v>#REF!</v>
      </c>
      <c r="G185" s="23" t="e">
        <f>#REF!+G315</f>
        <v>#REF!</v>
      </c>
      <c r="H185" s="23" t="e">
        <f>#REF!+H315</f>
        <v>#REF!</v>
      </c>
      <c r="I185" s="23" t="e">
        <f>#REF!+I315</f>
        <v>#REF!</v>
      </c>
    </row>
    <row r="186" spans="1:11">
      <c r="A186" s="14"/>
      <c r="B186" s="11" t="s">
        <v>2</v>
      </c>
      <c r="C186" s="23">
        <f>C207+C228+C264</f>
        <v>63.7</v>
      </c>
      <c r="D186" s="143">
        <f>D310+D316</f>
        <v>0</v>
      </c>
      <c r="E186" s="86"/>
      <c r="F186" s="49">
        <f t="shared" ref="F186:I186" si="18">F310+F316</f>
        <v>0</v>
      </c>
      <c r="G186" s="23">
        <f t="shared" si="18"/>
        <v>0</v>
      </c>
      <c r="H186" s="23">
        <f t="shared" si="18"/>
        <v>0</v>
      </c>
      <c r="I186" s="23">
        <f t="shared" si="18"/>
        <v>0</v>
      </c>
    </row>
    <row r="187" spans="1:11">
      <c r="A187" s="27" t="s">
        <v>24</v>
      </c>
      <c r="B187" s="12" t="s">
        <v>1</v>
      </c>
      <c r="C187" s="72">
        <f>C214+C273</f>
        <v>61</v>
      </c>
    </row>
    <row r="188" spans="1:11">
      <c r="A188" s="14"/>
      <c r="B188" s="11" t="s">
        <v>2</v>
      </c>
      <c r="C188" s="72">
        <f>C215+C274</f>
        <v>61</v>
      </c>
    </row>
    <row r="189" spans="1:11" s="46" customFormat="1">
      <c r="A189" s="30" t="s">
        <v>17</v>
      </c>
      <c r="B189" s="12" t="s">
        <v>1</v>
      </c>
      <c r="C189" s="32">
        <f t="shared" ref="C189:C194" si="19">C191</f>
        <v>209</v>
      </c>
      <c r="E189" s="84"/>
    </row>
    <row r="190" spans="1:11" s="46" customFormat="1">
      <c r="A190" s="14" t="s">
        <v>9</v>
      </c>
      <c r="B190" s="11" t="s">
        <v>2</v>
      </c>
      <c r="C190" s="32">
        <f t="shared" si="19"/>
        <v>209</v>
      </c>
    </row>
    <row r="191" spans="1:11" s="46" customFormat="1">
      <c r="A191" s="16" t="s">
        <v>10</v>
      </c>
      <c r="B191" s="9" t="s">
        <v>1</v>
      </c>
      <c r="C191" s="23">
        <f t="shared" si="19"/>
        <v>209</v>
      </c>
    </row>
    <row r="192" spans="1:11" s="46" customFormat="1">
      <c r="A192" s="15"/>
      <c r="B192" s="11" t="s">
        <v>2</v>
      </c>
      <c r="C192" s="23">
        <f t="shared" si="19"/>
        <v>209</v>
      </c>
    </row>
    <row r="193" spans="1:9">
      <c r="A193" s="25" t="s">
        <v>13</v>
      </c>
      <c r="B193" s="12" t="s">
        <v>1</v>
      </c>
      <c r="C193" s="23">
        <f t="shared" si="19"/>
        <v>209</v>
      </c>
    </row>
    <row r="194" spans="1:9">
      <c r="A194" s="10"/>
      <c r="B194" s="11" t="s">
        <v>2</v>
      </c>
      <c r="C194" s="23">
        <f t="shared" si="19"/>
        <v>209</v>
      </c>
      <c r="D194"/>
    </row>
    <row r="195" spans="1:9" s="120" customFormat="1">
      <c r="A195" s="161" t="s">
        <v>16</v>
      </c>
      <c r="B195" s="118" t="s">
        <v>1</v>
      </c>
      <c r="C195" s="56">
        <f>C244+C287</f>
        <v>209</v>
      </c>
    </row>
    <row r="196" spans="1:9" s="120" customFormat="1">
      <c r="A196" s="47"/>
      <c r="B196" s="121" t="s">
        <v>2</v>
      </c>
      <c r="C196" s="56">
        <f>C245+C288</f>
        <v>209</v>
      </c>
    </row>
    <row r="197" spans="1:9" s="46" customFormat="1">
      <c r="A197" s="126" t="s">
        <v>18</v>
      </c>
      <c r="B197" s="126"/>
      <c r="C197" s="127"/>
      <c r="D197" s="128"/>
      <c r="E197" s="129"/>
      <c r="F197" s="128"/>
      <c r="G197" s="128"/>
      <c r="H197" s="128"/>
      <c r="I197" s="128"/>
    </row>
    <row r="198" spans="1:9" s="46" customFormat="1">
      <c r="A198" s="165" t="s">
        <v>14</v>
      </c>
      <c r="B198" s="74" t="s">
        <v>1</v>
      </c>
      <c r="C198" s="56">
        <f t="shared" ref="C198:D203" si="20">C200</f>
        <v>46</v>
      </c>
      <c r="D198" s="130"/>
      <c r="E198" s="130"/>
      <c r="F198" s="130"/>
      <c r="G198" s="130"/>
      <c r="H198" s="130"/>
      <c r="I198" s="130"/>
    </row>
    <row r="199" spans="1:9" s="46" customFormat="1">
      <c r="A199" s="26" t="s">
        <v>45</v>
      </c>
      <c r="B199" s="18" t="s">
        <v>2</v>
      </c>
      <c r="C199" s="56">
        <f t="shared" si="20"/>
        <v>46</v>
      </c>
      <c r="D199" s="53"/>
      <c r="E199" s="53"/>
      <c r="F199" s="53"/>
      <c r="G199" s="53"/>
      <c r="H199" s="53"/>
      <c r="I199" s="53"/>
    </row>
    <row r="200" spans="1:9" s="46" customFormat="1">
      <c r="A200" s="152" t="s">
        <v>28</v>
      </c>
      <c r="B200" s="17" t="s">
        <v>1</v>
      </c>
      <c r="C200" s="50">
        <f t="shared" si="20"/>
        <v>46</v>
      </c>
      <c r="D200" s="53"/>
      <c r="E200" s="53"/>
      <c r="F200" s="53"/>
      <c r="G200" s="53"/>
      <c r="H200" s="53"/>
      <c r="I200" s="53"/>
    </row>
    <row r="201" spans="1:9" s="46" customFormat="1">
      <c r="A201" s="26" t="s">
        <v>46</v>
      </c>
      <c r="B201" s="18" t="s">
        <v>2</v>
      </c>
      <c r="C201" s="50">
        <f t="shared" si="20"/>
        <v>46</v>
      </c>
      <c r="D201" s="53"/>
      <c r="E201" s="53"/>
      <c r="F201" s="53"/>
      <c r="G201" s="53"/>
      <c r="H201" s="53"/>
      <c r="I201" s="53"/>
    </row>
    <row r="202" spans="1:9">
      <c r="A202" s="16" t="s">
        <v>10</v>
      </c>
      <c r="B202" s="9" t="s">
        <v>1</v>
      </c>
      <c r="C202" s="23">
        <f t="shared" si="20"/>
        <v>46</v>
      </c>
      <c r="D202" s="143" t="e">
        <f t="shared" si="20"/>
        <v>#REF!</v>
      </c>
      <c r="E202" s="86"/>
      <c r="F202" s="49" t="e">
        <f t="shared" ref="F202:I203" si="21">F204</f>
        <v>#REF!</v>
      </c>
      <c r="G202" s="23" t="e">
        <f t="shared" si="21"/>
        <v>#REF!</v>
      </c>
      <c r="H202" s="23" t="e">
        <f t="shared" si="21"/>
        <v>#REF!</v>
      </c>
      <c r="I202" s="23" t="e">
        <f t="shared" si="21"/>
        <v>#REF!</v>
      </c>
    </row>
    <row r="203" spans="1:9">
      <c r="A203" s="15"/>
      <c r="B203" s="11" t="s">
        <v>2</v>
      </c>
      <c r="C203" s="23">
        <f t="shared" si="20"/>
        <v>46</v>
      </c>
      <c r="D203" s="143" t="e">
        <f t="shared" si="20"/>
        <v>#REF!</v>
      </c>
      <c r="E203" s="86"/>
      <c r="F203" s="49" t="e">
        <f t="shared" si="21"/>
        <v>#REF!</v>
      </c>
      <c r="G203" s="23" t="e">
        <f t="shared" si="21"/>
        <v>#REF!</v>
      </c>
      <c r="H203" s="23" t="e">
        <f t="shared" si="21"/>
        <v>#REF!</v>
      </c>
      <c r="I203" s="23" t="e">
        <f t="shared" si="21"/>
        <v>#REF!</v>
      </c>
    </row>
    <row r="204" spans="1:9">
      <c r="A204" s="24" t="s">
        <v>13</v>
      </c>
      <c r="B204" s="12" t="s">
        <v>1</v>
      </c>
      <c r="C204" s="23">
        <f>C206+C214</f>
        <v>46</v>
      </c>
      <c r="D204" s="143" t="e">
        <f>#REF!+D397</f>
        <v>#REF!</v>
      </c>
      <c r="E204" s="86"/>
      <c r="F204" s="49" t="e">
        <f>#REF!+F397</f>
        <v>#REF!</v>
      </c>
      <c r="G204" s="23" t="e">
        <f>#REF!+G397</f>
        <v>#REF!</v>
      </c>
      <c r="H204" s="23" t="e">
        <f>#REF!+H397</f>
        <v>#REF!</v>
      </c>
      <c r="I204" s="23" t="e">
        <f>#REF!+I397</f>
        <v>#REF!</v>
      </c>
    </row>
    <row r="205" spans="1:9">
      <c r="A205" s="14"/>
      <c r="B205" s="11" t="s">
        <v>2</v>
      </c>
      <c r="C205" s="23">
        <f>C207+C215</f>
        <v>46</v>
      </c>
      <c r="D205" s="143" t="e">
        <f>#REF!+D398</f>
        <v>#REF!</v>
      </c>
      <c r="E205" s="86"/>
      <c r="F205" s="49" t="e">
        <f>#REF!+F398</f>
        <v>#REF!</v>
      </c>
      <c r="G205" s="23" t="e">
        <f>#REF!+G398</f>
        <v>#REF!</v>
      </c>
      <c r="H205" s="23" t="e">
        <f>#REF!+H398</f>
        <v>#REF!</v>
      </c>
      <c r="I205" s="23" t="e">
        <f>#REF!+I398</f>
        <v>#REF!</v>
      </c>
    </row>
    <row r="206" spans="1:9">
      <c r="A206" s="76" t="s">
        <v>16</v>
      </c>
      <c r="B206" s="12" t="s">
        <v>1</v>
      </c>
      <c r="C206" s="23">
        <f>C208+C210+C212</f>
        <v>45</v>
      </c>
      <c r="D206" s="143" t="e">
        <f>#REF!+#REF!</f>
        <v>#REF!</v>
      </c>
      <c r="E206" s="86"/>
      <c r="F206" s="49" t="e">
        <f>#REF!+#REF!</f>
        <v>#REF!</v>
      </c>
      <c r="G206" s="23" t="e">
        <f>#REF!+#REF!</f>
        <v>#REF!</v>
      </c>
      <c r="H206" s="23" t="e">
        <f>#REF!+#REF!</f>
        <v>#REF!</v>
      </c>
      <c r="I206" s="23" t="e">
        <f>#REF!+#REF!</f>
        <v>#REF!</v>
      </c>
    </row>
    <row r="207" spans="1:9">
      <c r="A207" s="14"/>
      <c r="B207" s="11" t="s">
        <v>2</v>
      </c>
      <c r="C207" s="23">
        <f>C209+C211+C213</f>
        <v>45</v>
      </c>
      <c r="D207" s="143" t="e">
        <f>#REF!+D390</f>
        <v>#REF!</v>
      </c>
      <c r="E207" s="86"/>
      <c r="F207" s="49" t="e">
        <f>#REF!+F390</f>
        <v>#REF!</v>
      </c>
      <c r="G207" s="23" t="e">
        <f>#REF!+G390</f>
        <v>#REF!</v>
      </c>
      <c r="H207" s="23" t="e">
        <f>#REF!+H390</f>
        <v>#REF!</v>
      </c>
      <c r="I207" s="23" t="e">
        <f>#REF!+I390</f>
        <v>#REF!</v>
      </c>
    </row>
    <row r="208" spans="1:9">
      <c r="A208" s="24" t="s">
        <v>68</v>
      </c>
      <c r="B208" s="12" t="s">
        <v>1</v>
      </c>
      <c r="C208" s="23">
        <v>15</v>
      </c>
      <c r="D208" s="143" t="e">
        <f>#REF!+D397</f>
        <v>#REF!</v>
      </c>
      <c r="E208" s="105"/>
      <c r="F208" s="49" t="e">
        <f>#REF!+F397</f>
        <v>#REF!</v>
      </c>
      <c r="G208" s="23" t="e">
        <f>#REF!+G397</f>
        <v>#REF!</v>
      </c>
      <c r="H208" s="23" t="e">
        <f>#REF!+H397</f>
        <v>#REF!</v>
      </c>
      <c r="I208" s="23" t="e">
        <f>#REF!+I397</f>
        <v>#REF!</v>
      </c>
    </row>
    <row r="209" spans="1:9">
      <c r="A209" s="14"/>
      <c r="B209" s="11" t="s">
        <v>2</v>
      </c>
      <c r="C209" s="23">
        <v>15</v>
      </c>
      <c r="D209" s="143" t="e">
        <f>#REF!+D398</f>
        <v>#REF!</v>
      </c>
      <c r="E209" s="105"/>
      <c r="F209" s="49" t="e">
        <f>#REF!+F398</f>
        <v>#REF!</v>
      </c>
      <c r="G209" s="23" t="e">
        <f>#REF!+G398</f>
        <v>#REF!</v>
      </c>
      <c r="H209" s="23" t="e">
        <f>#REF!+H398</f>
        <v>#REF!</v>
      </c>
      <c r="I209" s="23" t="e">
        <f>#REF!+I398</f>
        <v>#REF!</v>
      </c>
    </row>
    <row r="210" spans="1:9" ht="16.5" customHeight="1">
      <c r="A210" s="178" t="s">
        <v>96</v>
      </c>
      <c r="B210" s="12" t="s">
        <v>1</v>
      </c>
      <c r="C210" s="23">
        <v>27</v>
      </c>
      <c r="D210" s="143" t="e">
        <f>#REF!+D399</f>
        <v>#REF!</v>
      </c>
      <c r="E210" s="105"/>
      <c r="F210" s="49" t="e">
        <f>#REF!+F399</f>
        <v>#REF!</v>
      </c>
      <c r="G210" s="23" t="e">
        <f>#REF!+G399</f>
        <v>#REF!</v>
      </c>
      <c r="H210" s="23" t="e">
        <f>#REF!+H399</f>
        <v>#REF!</v>
      </c>
      <c r="I210" s="23" t="e">
        <f>#REF!+I399</f>
        <v>#REF!</v>
      </c>
    </row>
    <row r="211" spans="1:9">
      <c r="A211" s="14"/>
      <c r="B211" s="11" t="s">
        <v>2</v>
      </c>
      <c r="C211" s="23">
        <v>27</v>
      </c>
      <c r="D211" s="143">
        <f>D390+D400</f>
        <v>0</v>
      </c>
      <c r="E211" s="105"/>
      <c r="F211" s="49">
        <f>F390+F400</f>
        <v>0</v>
      </c>
      <c r="G211" s="23">
        <f>G390+G400</f>
        <v>0</v>
      </c>
      <c r="H211" s="23">
        <f>H390+H400</f>
        <v>0</v>
      </c>
      <c r="I211" s="23">
        <f>I390+I400</f>
        <v>0</v>
      </c>
    </row>
    <row r="212" spans="1:9" ht="15.75">
      <c r="A212" s="178" t="s">
        <v>97</v>
      </c>
      <c r="B212" s="12" t="s">
        <v>1</v>
      </c>
      <c r="C212" s="23">
        <v>3</v>
      </c>
      <c r="D212" s="143">
        <f>D395+D405</f>
        <v>0</v>
      </c>
      <c r="E212" s="105"/>
      <c r="F212" s="49">
        <f t="shared" ref="F212:I212" si="22">F395+F405</f>
        <v>0</v>
      </c>
      <c r="G212" s="23">
        <f t="shared" si="22"/>
        <v>0</v>
      </c>
      <c r="H212" s="23">
        <f t="shared" si="22"/>
        <v>0</v>
      </c>
      <c r="I212" s="23">
        <f t="shared" si="22"/>
        <v>0</v>
      </c>
    </row>
    <row r="213" spans="1:9">
      <c r="A213" s="14"/>
      <c r="B213" s="11" t="s">
        <v>2</v>
      </c>
      <c r="C213" s="23">
        <v>3</v>
      </c>
      <c r="D213" s="143">
        <f>D396+D406</f>
        <v>0</v>
      </c>
      <c r="E213" s="105"/>
      <c r="F213" s="49">
        <f t="shared" ref="F213:I213" si="23">F396+F406</f>
        <v>0</v>
      </c>
      <c r="G213" s="23">
        <f t="shared" si="23"/>
        <v>0</v>
      </c>
      <c r="H213" s="23">
        <f t="shared" si="23"/>
        <v>0</v>
      </c>
      <c r="I213" s="23">
        <f t="shared" si="23"/>
        <v>0</v>
      </c>
    </row>
    <row r="214" spans="1:9">
      <c r="A214" s="80" t="s">
        <v>24</v>
      </c>
      <c r="B214" s="12" t="s">
        <v>1</v>
      </c>
      <c r="C214" s="72">
        <f>C216</f>
        <v>1</v>
      </c>
    </row>
    <row r="215" spans="1:9">
      <c r="A215" s="14"/>
      <c r="B215" s="11" t="s">
        <v>2</v>
      </c>
      <c r="C215" s="72">
        <f>C217</f>
        <v>1</v>
      </c>
    </row>
    <row r="216" spans="1:9" ht="15.75">
      <c r="A216" s="179" t="s">
        <v>98</v>
      </c>
      <c r="B216" s="12" t="s">
        <v>1</v>
      </c>
      <c r="C216" s="23">
        <v>1</v>
      </c>
      <c r="D216" s="143">
        <f>D401+D411</f>
        <v>0</v>
      </c>
      <c r="E216" s="105"/>
      <c r="F216" s="49">
        <f t="shared" ref="F216:I216" si="24">F401+F411</f>
        <v>0</v>
      </c>
      <c r="G216" s="23">
        <f t="shared" si="24"/>
        <v>0</v>
      </c>
      <c r="H216" s="23">
        <f t="shared" si="24"/>
        <v>0</v>
      </c>
      <c r="I216" s="23">
        <f t="shared" si="24"/>
        <v>0</v>
      </c>
    </row>
    <row r="217" spans="1:9">
      <c r="A217" s="14"/>
      <c r="B217" s="11" t="s">
        <v>2</v>
      </c>
      <c r="C217" s="23">
        <v>1</v>
      </c>
      <c r="D217" s="143">
        <f>D402+D412</f>
        <v>0</v>
      </c>
      <c r="E217" s="105"/>
      <c r="F217" s="49">
        <f t="shared" ref="F217:I217" si="25">F402+F412</f>
        <v>0</v>
      </c>
      <c r="G217" s="23">
        <f t="shared" si="25"/>
        <v>0</v>
      </c>
      <c r="H217" s="23">
        <f t="shared" si="25"/>
        <v>0</v>
      </c>
      <c r="I217" s="23">
        <f t="shared" si="25"/>
        <v>0</v>
      </c>
    </row>
    <row r="218" spans="1:9">
      <c r="A218" s="145" t="s">
        <v>51</v>
      </c>
      <c r="B218" s="146"/>
      <c r="C218" s="147"/>
      <c r="D218" s="146"/>
      <c r="E218" s="148"/>
      <c r="F218" s="146"/>
      <c r="G218" s="146"/>
      <c r="H218" s="146"/>
      <c r="I218" s="147"/>
    </row>
    <row r="219" spans="1:9">
      <c r="A219" s="29" t="s">
        <v>14</v>
      </c>
      <c r="B219" s="12" t="s">
        <v>1</v>
      </c>
      <c r="C219" s="23">
        <f t="shared" ref="C219:I224" si="26">C221</f>
        <v>0</v>
      </c>
      <c r="D219" s="143" t="e">
        <f t="shared" si="26"/>
        <v>#REF!</v>
      </c>
      <c r="E219" s="167"/>
      <c r="F219" s="49" t="e">
        <f t="shared" si="26"/>
        <v>#REF!</v>
      </c>
      <c r="G219" s="23" t="e">
        <f t="shared" si="26"/>
        <v>#REF!</v>
      </c>
      <c r="H219" s="23" t="e">
        <f t="shared" si="26"/>
        <v>#REF!</v>
      </c>
      <c r="I219" s="23" t="e">
        <f t="shared" si="26"/>
        <v>#REF!</v>
      </c>
    </row>
    <row r="220" spans="1:9">
      <c r="A220" s="26" t="s">
        <v>15</v>
      </c>
      <c r="B220" s="11" t="s">
        <v>2</v>
      </c>
      <c r="C220" s="23">
        <f t="shared" si="26"/>
        <v>0</v>
      </c>
      <c r="D220" s="143" t="e">
        <f t="shared" si="26"/>
        <v>#REF!</v>
      </c>
      <c r="E220" s="167"/>
      <c r="F220" s="49" t="e">
        <f t="shared" si="26"/>
        <v>#REF!</v>
      </c>
      <c r="G220" s="23" t="e">
        <f t="shared" si="26"/>
        <v>#REF!</v>
      </c>
      <c r="H220" s="23" t="e">
        <f t="shared" si="26"/>
        <v>#REF!</v>
      </c>
      <c r="I220" s="23" t="e">
        <f t="shared" si="26"/>
        <v>#REF!</v>
      </c>
    </row>
    <row r="221" spans="1:9">
      <c r="A221" s="81" t="s">
        <v>19</v>
      </c>
      <c r="B221" s="12" t="s">
        <v>1</v>
      </c>
      <c r="C221" s="32">
        <f t="shared" si="26"/>
        <v>0</v>
      </c>
      <c r="D221" s="143" t="e">
        <f t="shared" si="26"/>
        <v>#REF!</v>
      </c>
      <c r="E221" s="86"/>
      <c r="F221" s="49" t="e">
        <f t="shared" si="26"/>
        <v>#REF!</v>
      </c>
      <c r="G221" s="23" t="e">
        <f t="shared" si="26"/>
        <v>#REF!</v>
      </c>
      <c r="H221" s="23" t="e">
        <f t="shared" si="26"/>
        <v>#REF!</v>
      </c>
      <c r="I221" s="23" t="e">
        <f t="shared" si="26"/>
        <v>#REF!</v>
      </c>
    </row>
    <row r="222" spans="1:9">
      <c r="A222" s="26" t="s">
        <v>39</v>
      </c>
      <c r="B222" s="11" t="s">
        <v>2</v>
      </c>
      <c r="C222" s="23">
        <f t="shared" si="26"/>
        <v>0</v>
      </c>
      <c r="D222" s="143" t="e">
        <f t="shared" si="26"/>
        <v>#REF!</v>
      </c>
      <c r="E222" s="86"/>
      <c r="F222" s="49" t="e">
        <f t="shared" si="26"/>
        <v>#REF!</v>
      </c>
      <c r="G222" s="23" t="e">
        <f t="shared" si="26"/>
        <v>#REF!</v>
      </c>
      <c r="H222" s="23" t="e">
        <f t="shared" si="26"/>
        <v>#REF!</v>
      </c>
      <c r="I222" s="23" t="e">
        <f t="shared" si="26"/>
        <v>#REF!</v>
      </c>
    </row>
    <row r="223" spans="1:9">
      <c r="A223" s="16" t="s">
        <v>10</v>
      </c>
      <c r="B223" s="9" t="s">
        <v>1</v>
      </c>
      <c r="C223" s="23">
        <f t="shared" si="26"/>
        <v>0</v>
      </c>
      <c r="D223" s="143" t="e">
        <f t="shared" si="26"/>
        <v>#REF!</v>
      </c>
      <c r="E223" s="86"/>
      <c r="F223" s="49" t="e">
        <f t="shared" si="26"/>
        <v>#REF!</v>
      </c>
      <c r="G223" s="23" t="e">
        <f t="shared" si="26"/>
        <v>#REF!</v>
      </c>
      <c r="H223" s="23" t="e">
        <f t="shared" si="26"/>
        <v>#REF!</v>
      </c>
      <c r="I223" s="23" t="e">
        <f t="shared" si="26"/>
        <v>#REF!</v>
      </c>
    </row>
    <row r="224" spans="1:9">
      <c r="A224" s="15"/>
      <c r="B224" s="11" t="s">
        <v>2</v>
      </c>
      <c r="C224" s="23">
        <f t="shared" si="26"/>
        <v>0</v>
      </c>
      <c r="D224" s="143" t="e">
        <f t="shared" si="26"/>
        <v>#REF!</v>
      </c>
      <c r="E224" s="86"/>
      <c r="F224" s="49" t="e">
        <f t="shared" si="26"/>
        <v>#REF!</v>
      </c>
      <c r="G224" s="23" t="e">
        <f t="shared" si="26"/>
        <v>#REF!</v>
      </c>
      <c r="H224" s="23" t="e">
        <f t="shared" si="26"/>
        <v>#REF!</v>
      </c>
      <c r="I224" s="23" t="e">
        <f t="shared" si="26"/>
        <v>#REF!</v>
      </c>
    </row>
    <row r="225" spans="1:9">
      <c r="A225" s="24" t="s">
        <v>13</v>
      </c>
      <c r="B225" s="12" t="s">
        <v>1</v>
      </c>
      <c r="C225" s="23">
        <f>C227</f>
        <v>0</v>
      </c>
      <c r="D225" s="143" t="e">
        <f>D302+#REF!</f>
        <v>#REF!</v>
      </c>
      <c r="E225" s="86"/>
      <c r="F225" s="49" t="e">
        <f>F302+#REF!</f>
        <v>#REF!</v>
      </c>
      <c r="G225" s="23" t="e">
        <f>G302+#REF!</f>
        <v>#REF!</v>
      </c>
      <c r="H225" s="23" t="e">
        <f>H302+#REF!</f>
        <v>#REF!</v>
      </c>
      <c r="I225" s="23" t="e">
        <f>I302+#REF!</f>
        <v>#REF!</v>
      </c>
    </row>
    <row r="226" spans="1:9">
      <c r="A226" s="14"/>
      <c r="B226" s="11" t="s">
        <v>2</v>
      </c>
      <c r="C226" s="23">
        <f>C228</f>
        <v>0</v>
      </c>
      <c r="D226" s="143" t="e">
        <f>D303+#REF!</f>
        <v>#REF!</v>
      </c>
      <c r="E226" s="86"/>
      <c r="F226" s="49" t="e">
        <f>F303+#REF!</f>
        <v>#REF!</v>
      </c>
      <c r="G226" s="23" t="e">
        <f>G303+#REF!</f>
        <v>#REF!</v>
      </c>
      <c r="H226" s="23" t="e">
        <f>H303+#REF!</f>
        <v>#REF!</v>
      </c>
      <c r="I226" s="23" t="e">
        <f>I303+#REF!</f>
        <v>#REF!</v>
      </c>
    </row>
    <row r="227" spans="1:9">
      <c r="A227" s="76" t="s">
        <v>16</v>
      </c>
      <c r="B227" s="74" t="s">
        <v>1</v>
      </c>
      <c r="C227" s="23">
        <f>C229</f>
        <v>0</v>
      </c>
      <c r="D227" s="143"/>
      <c r="E227" s="86"/>
      <c r="F227" s="49"/>
      <c r="G227" s="23"/>
      <c r="H227" s="23"/>
      <c r="I227" s="23"/>
    </row>
    <row r="228" spans="1:9">
      <c r="A228" s="14"/>
      <c r="B228" s="48" t="s">
        <v>2</v>
      </c>
      <c r="C228" s="23">
        <f>C230</f>
        <v>0</v>
      </c>
      <c r="D228" s="143"/>
      <c r="E228" s="86"/>
      <c r="F228" s="49"/>
      <c r="G228" s="23"/>
      <c r="H228" s="23"/>
      <c r="I228" s="23"/>
    </row>
    <row r="229" spans="1:9" ht="16.5" customHeight="1">
      <c r="A229" s="149" t="s">
        <v>85</v>
      </c>
      <c r="B229" s="74" t="s">
        <v>1</v>
      </c>
      <c r="C229" s="23">
        <f>C231+C233</f>
        <v>0</v>
      </c>
      <c r="D229" s="143"/>
      <c r="E229" s="86"/>
      <c r="F229" s="49"/>
      <c r="G229" s="23"/>
      <c r="H229" s="23"/>
      <c r="I229" s="23"/>
    </row>
    <row r="230" spans="1:9">
      <c r="A230" s="14"/>
      <c r="B230" s="48" t="s">
        <v>2</v>
      </c>
      <c r="C230" s="23">
        <f>C232+C234</f>
        <v>0</v>
      </c>
      <c r="D230" s="143"/>
      <c r="E230" s="86"/>
      <c r="F230" s="49"/>
      <c r="G230" s="23"/>
      <c r="H230" s="23"/>
      <c r="I230" s="23"/>
    </row>
    <row r="231" spans="1:9" s="19" customFormat="1" ht="16.5" customHeight="1">
      <c r="A231" s="162" t="s">
        <v>67</v>
      </c>
      <c r="B231" s="17" t="s">
        <v>1</v>
      </c>
      <c r="C231" s="50">
        <v>13.7</v>
      </c>
      <c r="D231" s="163"/>
      <c r="E231" s="51"/>
      <c r="F231" s="164"/>
      <c r="G231" s="50"/>
      <c r="H231" s="50"/>
      <c r="I231" s="50"/>
    </row>
    <row r="232" spans="1:9" s="19" customFormat="1" ht="16.5" customHeight="1">
      <c r="A232" s="71"/>
      <c r="B232" s="18" t="s">
        <v>2</v>
      </c>
      <c r="C232" s="50">
        <v>13.7</v>
      </c>
      <c r="D232" s="163"/>
      <c r="E232" s="51"/>
      <c r="F232" s="164"/>
      <c r="G232" s="50"/>
      <c r="H232" s="50"/>
      <c r="I232" s="50"/>
    </row>
    <row r="233" spans="1:9" s="19" customFormat="1" ht="16.5" customHeight="1">
      <c r="A233" s="162" t="s">
        <v>58</v>
      </c>
      <c r="B233" s="17" t="s">
        <v>1</v>
      </c>
      <c r="C233" s="50">
        <v>-13.7</v>
      </c>
      <c r="D233" s="163"/>
      <c r="E233" s="51"/>
      <c r="F233" s="164"/>
      <c r="G233" s="50"/>
      <c r="H233" s="50"/>
      <c r="I233" s="50"/>
    </row>
    <row r="234" spans="1:9" s="19" customFormat="1" ht="16.5" customHeight="1">
      <c r="A234" s="71"/>
      <c r="B234" s="18" t="s">
        <v>2</v>
      </c>
      <c r="C234" s="50">
        <v>-13.7</v>
      </c>
      <c r="D234" s="163"/>
      <c r="E234" s="51"/>
      <c r="F234" s="164"/>
      <c r="G234" s="50"/>
      <c r="H234" s="50"/>
      <c r="I234" s="50"/>
    </row>
    <row r="235" spans="1:9">
      <c r="A235" s="203" t="s">
        <v>38</v>
      </c>
      <c r="B235" s="204"/>
      <c r="C235" s="205"/>
      <c r="D235"/>
      <c r="E235" s="54"/>
    </row>
    <row r="236" spans="1:9" s="91" customFormat="1">
      <c r="A236" s="81" t="s">
        <v>14</v>
      </c>
      <c r="B236" s="90" t="s">
        <v>1</v>
      </c>
      <c r="C236" s="34">
        <f t="shared" ref="C236:C237" si="27">C238</f>
        <v>165</v>
      </c>
      <c r="E236" s="82"/>
    </row>
    <row r="237" spans="1:9" s="91" customFormat="1">
      <c r="A237" s="93" t="s">
        <v>15</v>
      </c>
      <c r="B237" s="94" t="s">
        <v>2</v>
      </c>
      <c r="C237" s="34">
        <f t="shared" si="27"/>
        <v>165</v>
      </c>
      <c r="E237" s="82"/>
    </row>
    <row r="238" spans="1:9">
      <c r="A238" s="30" t="s">
        <v>17</v>
      </c>
      <c r="B238" s="17" t="s">
        <v>1</v>
      </c>
      <c r="C238" s="83">
        <f>C240</f>
        <v>165</v>
      </c>
      <c r="D238"/>
    </row>
    <row r="239" spans="1:9">
      <c r="A239" s="14" t="s">
        <v>9</v>
      </c>
      <c r="B239" s="18" t="s">
        <v>2</v>
      </c>
      <c r="C239" s="83">
        <f>C241</f>
        <v>165</v>
      </c>
      <c r="D239"/>
    </row>
    <row r="240" spans="1:9">
      <c r="A240" s="16" t="s">
        <v>10</v>
      </c>
      <c r="B240" s="9" t="s">
        <v>1</v>
      </c>
      <c r="C240" s="83">
        <f t="shared" ref="C240:C241" si="28">C242</f>
        <v>165</v>
      </c>
      <c r="D240"/>
    </row>
    <row r="241" spans="1:5">
      <c r="A241" s="15"/>
      <c r="B241" s="11" t="s">
        <v>2</v>
      </c>
      <c r="C241" s="83">
        <f t="shared" si="28"/>
        <v>165</v>
      </c>
      <c r="D241"/>
    </row>
    <row r="242" spans="1:5">
      <c r="A242" s="25" t="s">
        <v>13</v>
      </c>
      <c r="B242" s="28" t="s">
        <v>1</v>
      </c>
      <c r="C242" s="83">
        <f>C244</f>
        <v>165</v>
      </c>
      <c r="D242"/>
    </row>
    <row r="243" spans="1:5">
      <c r="A243" s="14"/>
      <c r="B243" s="28" t="s">
        <v>2</v>
      </c>
      <c r="C243" s="83">
        <f>C245</f>
        <v>165</v>
      </c>
      <c r="D243"/>
    </row>
    <row r="244" spans="1:5" s="120" customFormat="1">
      <c r="A244" s="76" t="s">
        <v>16</v>
      </c>
      <c r="B244" s="118" t="s">
        <v>1</v>
      </c>
      <c r="C244" s="119">
        <f>C246</f>
        <v>165</v>
      </c>
    </row>
    <row r="245" spans="1:5" s="120" customFormat="1">
      <c r="A245" s="47"/>
      <c r="B245" s="121" t="s">
        <v>2</v>
      </c>
      <c r="C245" s="119">
        <f>C247</f>
        <v>165</v>
      </c>
    </row>
    <row r="246" spans="1:5" s="120" customFormat="1">
      <c r="A246" s="80" t="s">
        <v>69</v>
      </c>
      <c r="B246" s="118" t="s">
        <v>1</v>
      </c>
      <c r="C246" s="119">
        <f>C248+C250+C252</f>
        <v>165</v>
      </c>
    </row>
    <row r="247" spans="1:5" s="120" customFormat="1">
      <c r="A247" s="47"/>
      <c r="B247" s="121" t="s">
        <v>2</v>
      </c>
      <c r="C247" s="119">
        <f>C249+C251+C253</f>
        <v>165</v>
      </c>
    </row>
    <row r="248" spans="1:5" s="120" customFormat="1">
      <c r="A248" s="27" t="s">
        <v>70</v>
      </c>
      <c r="B248" s="74" t="s">
        <v>1</v>
      </c>
      <c r="C248" s="56">
        <v>125</v>
      </c>
    </row>
    <row r="249" spans="1:5" s="120" customFormat="1">
      <c r="A249" s="57"/>
      <c r="B249" s="48" t="s">
        <v>2</v>
      </c>
      <c r="C249" s="56">
        <v>125</v>
      </c>
    </row>
    <row r="250" spans="1:5" s="120" customFormat="1">
      <c r="A250" s="27" t="s">
        <v>71</v>
      </c>
      <c r="B250" s="74" t="s">
        <v>1</v>
      </c>
      <c r="C250" s="56">
        <v>20</v>
      </c>
    </row>
    <row r="251" spans="1:5" s="120" customFormat="1">
      <c r="A251" s="57"/>
      <c r="B251" s="48" t="s">
        <v>2</v>
      </c>
      <c r="C251" s="56">
        <v>20</v>
      </c>
    </row>
    <row r="252" spans="1:5" s="120" customFormat="1">
      <c r="A252" s="27" t="s">
        <v>72</v>
      </c>
      <c r="B252" s="74" t="s">
        <v>1</v>
      </c>
      <c r="C252" s="56">
        <v>20</v>
      </c>
    </row>
    <row r="253" spans="1:5" s="120" customFormat="1">
      <c r="A253" s="57"/>
      <c r="B253" s="48" t="s">
        <v>2</v>
      </c>
      <c r="C253" s="56">
        <v>20</v>
      </c>
    </row>
    <row r="254" spans="1:5" s="46" customFormat="1">
      <c r="A254" s="191" t="s">
        <v>36</v>
      </c>
      <c r="B254" s="191"/>
      <c r="C254" s="191"/>
    </row>
    <row r="255" spans="1:5" s="46" customFormat="1">
      <c r="A255" s="25" t="s">
        <v>14</v>
      </c>
      <c r="B255" s="17" t="s">
        <v>1</v>
      </c>
      <c r="C255" s="23">
        <f>C281+C257</f>
        <v>122.7</v>
      </c>
      <c r="E255" s="84"/>
    </row>
    <row r="256" spans="1:5" s="46" customFormat="1">
      <c r="A256" s="26" t="s">
        <v>15</v>
      </c>
      <c r="B256" s="18" t="s">
        <v>2</v>
      </c>
      <c r="C256" s="23">
        <f>C282+C258</f>
        <v>122.7</v>
      </c>
      <c r="E256" s="84"/>
    </row>
    <row r="257" spans="1:5" s="46" customFormat="1">
      <c r="A257" s="77" t="s">
        <v>19</v>
      </c>
      <c r="B257" s="12" t="s">
        <v>1</v>
      </c>
      <c r="C257" s="23">
        <f t="shared" ref="C257:C260" si="29">C259</f>
        <v>78.7</v>
      </c>
      <c r="E257" s="84"/>
    </row>
    <row r="258" spans="1:5" s="46" customFormat="1">
      <c r="A258" s="26" t="s">
        <v>20</v>
      </c>
      <c r="B258" s="11" t="s">
        <v>2</v>
      </c>
      <c r="C258" s="23">
        <f t="shared" si="29"/>
        <v>78.7</v>
      </c>
    </row>
    <row r="259" spans="1:5">
      <c r="A259" s="16" t="s">
        <v>10</v>
      </c>
      <c r="B259" s="9" t="s">
        <v>1</v>
      </c>
      <c r="C259" s="83">
        <f t="shared" si="29"/>
        <v>78.7</v>
      </c>
      <c r="D259"/>
    </row>
    <row r="260" spans="1:5">
      <c r="A260" s="15"/>
      <c r="B260" s="11" t="s">
        <v>2</v>
      </c>
      <c r="C260" s="83">
        <f t="shared" si="29"/>
        <v>78.7</v>
      </c>
      <c r="D260"/>
    </row>
    <row r="261" spans="1:5">
      <c r="A261" s="25" t="s">
        <v>13</v>
      </c>
      <c r="B261" s="28" t="s">
        <v>1</v>
      </c>
      <c r="C261" s="83">
        <f>C263+C273</f>
        <v>78.7</v>
      </c>
      <c r="D261"/>
    </row>
    <row r="262" spans="1:5">
      <c r="A262" s="14"/>
      <c r="B262" s="28" t="s">
        <v>2</v>
      </c>
      <c r="C262" s="83">
        <f>C264+C274</f>
        <v>78.7</v>
      </c>
      <c r="D262"/>
    </row>
    <row r="263" spans="1:5">
      <c r="A263" s="77" t="s">
        <v>16</v>
      </c>
      <c r="B263" s="12" t="s">
        <v>1</v>
      </c>
      <c r="C263" s="23">
        <f>C265+C299</f>
        <v>18.7</v>
      </c>
      <c r="D263"/>
    </row>
    <row r="264" spans="1:5">
      <c r="A264" s="10"/>
      <c r="B264" s="11" t="s">
        <v>2</v>
      </c>
      <c r="C264" s="23">
        <f>C266+C300</f>
        <v>18.7</v>
      </c>
      <c r="D264"/>
    </row>
    <row r="265" spans="1:5" s="120" customFormat="1" ht="25.5">
      <c r="A265" s="109" t="s">
        <v>53</v>
      </c>
      <c r="B265" s="118" t="s">
        <v>1</v>
      </c>
      <c r="C265" s="119">
        <f>C267+C269+C271</f>
        <v>18.7</v>
      </c>
    </row>
    <row r="266" spans="1:5" s="120" customFormat="1">
      <c r="A266" s="122"/>
      <c r="B266" s="121" t="s">
        <v>2</v>
      </c>
      <c r="C266" s="119">
        <f>C268+C270+C272</f>
        <v>18.7</v>
      </c>
    </row>
    <row r="267" spans="1:5" s="54" customFormat="1" ht="17.25" customHeight="1">
      <c r="A267" s="79" t="s">
        <v>59</v>
      </c>
      <c r="B267" s="74" t="s">
        <v>1</v>
      </c>
      <c r="C267" s="56">
        <v>-15</v>
      </c>
    </row>
    <row r="268" spans="1:5" s="54" customFormat="1" ht="14.25" customHeight="1">
      <c r="A268" s="57"/>
      <c r="B268" s="48" t="s">
        <v>2</v>
      </c>
      <c r="C268" s="56">
        <v>-15</v>
      </c>
    </row>
    <row r="269" spans="1:5" s="54" customFormat="1" ht="17.25" customHeight="1">
      <c r="A269" s="79" t="s">
        <v>73</v>
      </c>
      <c r="B269" s="74" t="s">
        <v>1</v>
      </c>
      <c r="C269" s="56">
        <v>22</v>
      </c>
    </row>
    <row r="270" spans="1:5" s="54" customFormat="1" ht="15" customHeight="1">
      <c r="A270" s="57"/>
      <c r="B270" s="48" t="s">
        <v>2</v>
      </c>
      <c r="C270" s="56">
        <v>22</v>
      </c>
    </row>
    <row r="271" spans="1:5" s="54" customFormat="1" ht="17.25" customHeight="1">
      <c r="A271" s="79" t="s">
        <v>74</v>
      </c>
      <c r="B271" s="74" t="s">
        <v>1</v>
      </c>
      <c r="C271" s="56">
        <v>11.7</v>
      </c>
    </row>
    <row r="272" spans="1:5" s="54" customFormat="1" ht="17.25" customHeight="1">
      <c r="A272" s="57"/>
      <c r="B272" s="48" t="s">
        <v>2</v>
      </c>
      <c r="C272" s="56">
        <v>11.7</v>
      </c>
    </row>
    <row r="273" spans="1:4">
      <c r="A273" s="80" t="s">
        <v>24</v>
      </c>
      <c r="B273" s="90" t="s">
        <v>1</v>
      </c>
      <c r="C273" s="150">
        <f>C275</f>
        <v>60</v>
      </c>
    </row>
    <row r="274" spans="1:4">
      <c r="A274" s="174"/>
      <c r="B274" s="94" t="s">
        <v>2</v>
      </c>
      <c r="C274" s="150">
        <f>C276</f>
        <v>60</v>
      </c>
    </row>
    <row r="275" spans="1:4" s="120" customFormat="1">
      <c r="A275" s="109" t="s">
        <v>86</v>
      </c>
      <c r="B275" s="118" t="s">
        <v>1</v>
      </c>
      <c r="C275" s="119">
        <f>C277+C279</f>
        <v>60</v>
      </c>
    </row>
    <row r="276" spans="1:4" s="120" customFormat="1">
      <c r="A276" s="122"/>
      <c r="B276" s="121" t="s">
        <v>2</v>
      </c>
      <c r="C276" s="119">
        <f>C278+C280</f>
        <v>60</v>
      </c>
    </row>
    <row r="277" spans="1:4" s="54" customFormat="1" ht="17.25" customHeight="1">
      <c r="A277" s="79" t="s">
        <v>87</v>
      </c>
      <c r="B277" s="74" t="s">
        <v>1</v>
      </c>
      <c r="C277" s="56">
        <v>48</v>
      </c>
    </row>
    <row r="278" spans="1:4" s="54" customFormat="1" ht="14.25" customHeight="1">
      <c r="A278" s="57"/>
      <c r="B278" s="48" t="s">
        <v>2</v>
      </c>
      <c r="C278" s="56">
        <v>48</v>
      </c>
    </row>
    <row r="279" spans="1:4" s="54" customFormat="1" ht="17.25" customHeight="1">
      <c r="A279" s="79" t="s">
        <v>88</v>
      </c>
      <c r="B279" s="74" t="s">
        <v>1</v>
      </c>
      <c r="C279" s="56">
        <v>12</v>
      </c>
    </row>
    <row r="280" spans="1:4" s="54" customFormat="1" ht="15" customHeight="1">
      <c r="A280" s="57"/>
      <c r="B280" s="48" t="s">
        <v>2</v>
      </c>
      <c r="C280" s="56">
        <v>12</v>
      </c>
    </row>
    <row r="281" spans="1:4">
      <c r="A281" s="30" t="s">
        <v>17</v>
      </c>
      <c r="B281" s="17" t="s">
        <v>1</v>
      </c>
      <c r="C281" s="32">
        <f t="shared" ref="C281:C288" si="30">C283</f>
        <v>44</v>
      </c>
    </row>
    <row r="282" spans="1:4">
      <c r="A282" s="14" t="s">
        <v>9</v>
      </c>
      <c r="B282" s="18" t="s">
        <v>2</v>
      </c>
      <c r="C282" s="32">
        <f t="shared" si="30"/>
        <v>44</v>
      </c>
    </row>
    <row r="283" spans="1:4">
      <c r="A283" s="40" t="s">
        <v>10</v>
      </c>
      <c r="B283" s="9" t="s">
        <v>1</v>
      </c>
      <c r="C283" s="23">
        <f t="shared" si="30"/>
        <v>44</v>
      </c>
    </row>
    <row r="284" spans="1:4">
      <c r="A284" s="15"/>
      <c r="B284" s="11" t="s">
        <v>2</v>
      </c>
      <c r="C284" s="23">
        <f t="shared" si="30"/>
        <v>44</v>
      </c>
    </row>
    <row r="285" spans="1:4">
      <c r="A285" s="25" t="s">
        <v>13</v>
      </c>
      <c r="B285" s="12" t="s">
        <v>1</v>
      </c>
      <c r="C285" s="23">
        <f t="shared" si="30"/>
        <v>44</v>
      </c>
    </row>
    <row r="286" spans="1:4">
      <c r="A286" s="10"/>
      <c r="B286" s="11" t="s">
        <v>2</v>
      </c>
      <c r="C286" s="23">
        <f t="shared" si="30"/>
        <v>44</v>
      </c>
      <c r="D286"/>
    </row>
    <row r="287" spans="1:4">
      <c r="A287" s="76" t="s">
        <v>16</v>
      </c>
      <c r="B287" s="12" t="s">
        <v>1</v>
      </c>
      <c r="C287" s="23">
        <f t="shared" si="30"/>
        <v>44</v>
      </c>
      <c r="D287"/>
    </row>
    <row r="288" spans="1:4">
      <c r="A288" s="14"/>
      <c r="B288" s="11" t="s">
        <v>2</v>
      </c>
      <c r="C288" s="23">
        <f t="shared" si="30"/>
        <v>44</v>
      </c>
      <c r="D288"/>
    </row>
    <row r="289" spans="1:4">
      <c r="A289" s="76" t="s">
        <v>65</v>
      </c>
      <c r="B289" s="12" t="s">
        <v>1</v>
      </c>
      <c r="C289" s="23">
        <f>C291+C293+C295+C297</f>
        <v>44</v>
      </c>
    </row>
    <row r="290" spans="1:4">
      <c r="A290" s="10"/>
      <c r="B290" s="11" t="s">
        <v>2</v>
      </c>
      <c r="C290" s="23">
        <f>C292+C294+C296+C298</f>
        <v>44</v>
      </c>
      <c r="D290"/>
    </row>
    <row r="291" spans="1:4">
      <c r="A291" s="25" t="s">
        <v>89</v>
      </c>
      <c r="B291" s="12" t="s">
        <v>1</v>
      </c>
      <c r="C291" s="23">
        <v>10</v>
      </c>
    </row>
    <row r="292" spans="1:4">
      <c r="A292" s="10"/>
      <c r="B292" s="11" t="s">
        <v>2</v>
      </c>
      <c r="C292" s="23">
        <v>10</v>
      </c>
      <c r="D292"/>
    </row>
    <row r="293" spans="1:4">
      <c r="A293" s="25" t="s">
        <v>90</v>
      </c>
      <c r="B293" s="12" t="s">
        <v>1</v>
      </c>
      <c r="C293" s="23">
        <v>15</v>
      </c>
    </row>
    <row r="294" spans="1:4">
      <c r="A294" s="10"/>
      <c r="B294" s="11" t="s">
        <v>2</v>
      </c>
      <c r="C294" s="23">
        <v>15</v>
      </c>
      <c r="D294"/>
    </row>
    <row r="295" spans="1:4">
      <c r="A295" s="25" t="s">
        <v>91</v>
      </c>
      <c r="B295" s="12" t="s">
        <v>1</v>
      </c>
      <c r="C295" s="23">
        <v>9</v>
      </c>
    </row>
    <row r="296" spans="1:4">
      <c r="A296" s="10"/>
      <c r="B296" s="11" t="s">
        <v>2</v>
      </c>
      <c r="C296" s="23">
        <v>9</v>
      </c>
      <c r="D296"/>
    </row>
    <row r="297" spans="1:4">
      <c r="A297" s="25" t="s">
        <v>92</v>
      </c>
      <c r="B297" s="12" t="s">
        <v>1</v>
      </c>
      <c r="C297" s="23">
        <v>10</v>
      </c>
    </row>
    <row r="298" spans="1:4">
      <c r="A298" s="10"/>
      <c r="B298" s="11" t="s">
        <v>2</v>
      </c>
      <c r="C298" s="23">
        <v>10</v>
      </c>
      <c r="D298"/>
    </row>
    <row r="299" spans="1:4">
      <c r="A299" s="206" t="s">
        <v>37</v>
      </c>
      <c r="B299" s="206"/>
      <c r="C299" s="206"/>
      <c r="D299"/>
    </row>
    <row r="300" spans="1:4">
      <c r="A300" s="207" t="s">
        <v>14</v>
      </c>
      <c r="B300" s="207"/>
      <c r="C300" s="207"/>
      <c r="D300"/>
    </row>
    <row r="301" spans="1:4">
      <c r="A301" s="166" t="s">
        <v>22</v>
      </c>
      <c r="B301" s="12" t="s">
        <v>1</v>
      </c>
      <c r="C301" s="23">
        <f t="shared" ref="C301:C306" si="31">C303</f>
        <v>364</v>
      </c>
      <c r="D301"/>
    </row>
    <row r="302" spans="1:4" ht="13.5" thickBot="1">
      <c r="A302" s="88"/>
      <c r="B302" s="89" t="s">
        <v>2</v>
      </c>
      <c r="C302" s="23">
        <f t="shared" si="31"/>
        <v>364</v>
      </c>
      <c r="D302"/>
    </row>
    <row r="303" spans="1:4" s="84" customFormat="1" ht="15" customHeight="1">
      <c r="A303" s="140" t="s">
        <v>19</v>
      </c>
      <c r="B303" s="74" t="s">
        <v>1</v>
      </c>
      <c r="C303" s="125">
        <f t="shared" si="31"/>
        <v>364</v>
      </c>
    </row>
    <row r="304" spans="1:4" s="84" customFormat="1" ht="15" customHeight="1">
      <c r="A304" s="141" t="s">
        <v>20</v>
      </c>
      <c r="B304" s="48" t="s">
        <v>2</v>
      </c>
      <c r="C304" s="125">
        <f t="shared" si="31"/>
        <v>364</v>
      </c>
    </row>
    <row r="305" spans="1:26" s="84" customFormat="1" ht="13.5" customHeight="1">
      <c r="A305" s="180" t="s">
        <v>10</v>
      </c>
      <c r="B305" s="74" t="s">
        <v>1</v>
      </c>
      <c r="C305" s="125">
        <f t="shared" si="31"/>
        <v>364</v>
      </c>
    </row>
    <row r="306" spans="1:26" s="84" customFormat="1" ht="14.25" customHeight="1">
      <c r="A306" s="181"/>
      <c r="B306" s="48" t="s">
        <v>2</v>
      </c>
      <c r="C306" s="125">
        <f t="shared" si="31"/>
        <v>364</v>
      </c>
    </row>
    <row r="307" spans="1:26" s="84" customFormat="1" ht="13.5" customHeight="1">
      <c r="A307" s="180" t="s">
        <v>42</v>
      </c>
      <c r="B307" s="74" t="s">
        <v>1</v>
      </c>
      <c r="C307" s="125">
        <f>C316+C329</f>
        <v>364</v>
      </c>
    </row>
    <row r="308" spans="1:26" s="84" customFormat="1" ht="14.25" customHeight="1">
      <c r="A308" s="181"/>
      <c r="B308" s="48" t="s">
        <v>2</v>
      </c>
      <c r="C308" s="125">
        <f>C317+C330</f>
        <v>364</v>
      </c>
    </row>
    <row r="309" spans="1:26">
      <c r="A309" s="135" t="s">
        <v>18</v>
      </c>
      <c r="B309" s="136"/>
      <c r="C309" s="136"/>
      <c r="D309" s="133"/>
      <c r="E309" s="137"/>
      <c r="F309" s="133"/>
      <c r="G309" s="133"/>
      <c r="H309" s="133"/>
      <c r="I309" s="134"/>
      <c r="J309" s="13"/>
      <c r="K309" s="13"/>
      <c r="L309" s="13"/>
      <c r="M309" s="13"/>
    </row>
    <row r="310" spans="1:26" s="84" customFormat="1" ht="15.75" customHeight="1">
      <c r="A310" s="138" t="s">
        <v>14</v>
      </c>
      <c r="B310" s="74" t="s">
        <v>1</v>
      </c>
      <c r="C310" s="125">
        <f>C312</f>
        <v>-46</v>
      </c>
    </row>
    <row r="311" spans="1:26" s="84" customFormat="1" ht="15.75" customHeight="1">
      <c r="A311" s="139" t="s">
        <v>15</v>
      </c>
      <c r="B311" s="48" t="s">
        <v>2</v>
      </c>
      <c r="C311" s="125">
        <f>C313</f>
        <v>-46</v>
      </c>
    </row>
    <row r="312" spans="1:26" s="84" customFormat="1" ht="15" customHeight="1">
      <c r="A312" s="140" t="s">
        <v>19</v>
      </c>
      <c r="B312" s="74" t="s">
        <v>1</v>
      </c>
      <c r="C312" s="125">
        <f t="shared" ref="C312:C313" si="32">C314</f>
        <v>-46</v>
      </c>
    </row>
    <row r="313" spans="1:26" s="84" customFormat="1" ht="15" customHeight="1">
      <c r="A313" s="141" t="s">
        <v>20</v>
      </c>
      <c r="B313" s="48" t="s">
        <v>2</v>
      </c>
      <c r="C313" s="125">
        <f t="shared" si="32"/>
        <v>-46</v>
      </c>
    </row>
    <row r="314" spans="1:26" s="84" customFormat="1" ht="13.5" customHeight="1">
      <c r="A314" s="180" t="s">
        <v>10</v>
      </c>
      <c r="B314" s="74" t="s">
        <v>1</v>
      </c>
      <c r="C314" s="125">
        <f>C316</f>
        <v>-46</v>
      </c>
    </row>
    <row r="315" spans="1:26" s="84" customFormat="1" ht="14.25" customHeight="1">
      <c r="A315" s="181"/>
      <c r="B315" s="48" t="s">
        <v>2</v>
      </c>
      <c r="C315" s="125">
        <f>C317</f>
        <v>-46</v>
      </c>
    </row>
    <row r="316" spans="1:26" s="84" customFormat="1" ht="13.5" customHeight="1">
      <c r="A316" s="180" t="s">
        <v>42</v>
      </c>
      <c r="B316" s="74" t="s">
        <v>1</v>
      </c>
      <c r="C316" s="125">
        <f>C318</f>
        <v>-46</v>
      </c>
    </row>
    <row r="317" spans="1:26" s="84" customFormat="1" ht="14.25" customHeight="1">
      <c r="A317" s="181"/>
      <c r="B317" s="48" t="s">
        <v>2</v>
      </c>
      <c r="C317" s="125">
        <f>C319</f>
        <v>-46</v>
      </c>
    </row>
    <row r="318" spans="1:26" s="112" customFormat="1" ht="13.5" customHeight="1">
      <c r="A318" s="180" t="s">
        <v>52</v>
      </c>
      <c r="B318" s="74" t="s">
        <v>1</v>
      </c>
      <c r="C318" s="56">
        <v>-46</v>
      </c>
    </row>
    <row r="319" spans="1:26" s="112" customFormat="1" ht="14.25" customHeight="1">
      <c r="A319" s="192"/>
      <c r="B319" s="48" t="s">
        <v>2</v>
      </c>
      <c r="C319" s="56">
        <v>-46</v>
      </c>
    </row>
    <row r="320" spans="1:26" s="63" customFormat="1">
      <c r="A320" s="191" t="s">
        <v>43</v>
      </c>
      <c r="B320" s="191"/>
      <c r="C320" s="191"/>
      <c r="D320" s="46"/>
      <c r="E320" s="53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</row>
    <row r="321" spans="1:14" s="68" customFormat="1">
      <c r="A321" s="131" t="s">
        <v>14</v>
      </c>
      <c r="B321" s="144" t="s">
        <v>1</v>
      </c>
      <c r="C321" s="132">
        <f t="shared" ref="C321:C328" si="33">C323</f>
        <v>410</v>
      </c>
    </row>
    <row r="322" spans="1:14" s="68" customFormat="1">
      <c r="A322" s="43" t="s">
        <v>15</v>
      </c>
      <c r="B322" s="18" t="s">
        <v>2</v>
      </c>
      <c r="C322" s="132">
        <f t="shared" si="33"/>
        <v>410</v>
      </c>
    </row>
    <row r="323" spans="1:14" s="68" customFormat="1">
      <c r="A323" s="44" t="s">
        <v>28</v>
      </c>
      <c r="B323" s="17" t="s">
        <v>1</v>
      </c>
      <c r="C323" s="23">
        <f t="shared" si="33"/>
        <v>410</v>
      </c>
    </row>
    <row r="324" spans="1:14" s="68" customFormat="1">
      <c r="A324" s="43" t="s">
        <v>15</v>
      </c>
      <c r="B324" s="18" t="s">
        <v>2</v>
      </c>
      <c r="C324" s="23">
        <f t="shared" si="33"/>
        <v>410</v>
      </c>
    </row>
    <row r="325" spans="1:14" s="68" customFormat="1">
      <c r="A325" s="16" t="s">
        <v>10</v>
      </c>
      <c r="B325" s="9" t="s">
        <v>1</v>
      </c>
      <c r="C325" s="23">
        <f t="shared" si="33"/>
        <v>410</v>
      </c>
    </row>
    <row r="326" spans="1:14" s="68" customFormat="1">
      <c r="A326" s="15"/>
      <c r="B326" s="11" t="s">
        <v>2</v>
      </c>
      <c r="C326" s="23">
        <f t="shared" si="33"/>
        <v>410</v>
      </c>
    </row>
    <row r="327" spans="1:14" s="46" customFormat="1">
      <c r="A327" s="25" t="s">
        <v>26</v>
      </c>
      <c r="B327" s="17" t="s">
        <v>1</v>
      </c>
      <c r="C327" s="23">
        <f t="shared" si="33"/>
        <v>410</v>
      </c>
    </row>
    <row r="328" spans="1:14" s="46" customFormat="1">
      <c r="A328" s="43"/>
      <c r="B328" s="18" t="s">
        <v>2</v>
      </c>
      <c r="C328" s="23">
        <f t="shared" si="33"/>
        <v>410</v>
      </c>
    </row>
    <row r="329" spans="1:14" s="46" customFormat="1">
      <c r="A329" s="180" t="s">
        <v>42</v>
      </c>
      <c r="B329" s="28" t="s">
        <v>1</v>
      </c>
      <c r="C329" s="23">
        <f>C331+C333+C335+C337+C339+C341</f>
        <v>410</v>
      </c>
      <c r="N329" s="154"/>
    </row>
    <row r="330" spans="1:14" s="46" customFormat="1">
      <c r="A330" s="181"/>
      <c r="B330" s="18" t="s">
        <v>2</v>
      </c>
      <c r="C330" s="23">
        <f>C332+C334+C336+C338+C340+C342</f>
        <v>410</v>
      </c>
    </row>
    <row r="331" spans="1:14" s="54" customFormat="1" ht="51.75" customHeight="1">
      <c r="A331" s="161" t="s">
        <v>78</v>
      </c>
      <c r="B331" s="75" t="s">
        <v>1</v>
      </c>
      <c r="C331" s="104">
        <v>50</v>
      </c>
    </row>
    <row r="332" spans="1:14" s="54" customFormat="1" ht="18" customHeight="1">
      <c r="A332" s="57"/>
      <c r="B332" s="48" t="s">
        <v>2</v>
      </c>
      <c r="C332" s="104">
        <v>50</v>
      </c>
    </row>
    <row r="333" spans="1:14" s="110" customFormat="1" ht="42" customHeight="1">
      <c r="A333" s="29" t="s">
        <v>79</v>
      </c>
      <c r="B333" s="159" t="s">
        <v>1</v>
      </c>
      <c r="C333" s="170">
        <v>50</v>
      </c>
      <c r="D333" s="99"/>
      <c r="E333" s="99"/>
      <c r="F333" s="99"/>
      <c r="G333" s="99"/>
      <c r="H333" s="99"/>
      <c r="I333" s="99"/>
      <c r="J333" s="168"/>
      <c r="K333" s="168"/>
      <c r="L333" s="168"/>
      <c r="M333" s="168"/>
    </row>
    <row r="334" spans="1:14" s="110" customFormat="1" ht="15.75" customHeight="1">
      <c r="A334" s="171"/>
      <c r="B334" s="85" t="s">
        <v>2</v>
      </c>
      <c r="C334" s="170">
        <v>50</v>
      </c>
      <c r="D334" s="99"/>
      <c r="E334" s="99"/>
      <c r="F334" s="99"/>
      <c r="G334" s="99"/>
      <c r="H334" s="99"/>
      <c r="I334" s="99"/>
      <c r="J334" s="168"/>
      <c r="K334" s="168"/>
      <c r="L334" s="168"/>
      <c r="M334" s="168"/>
    </row>
    <row r="335" spans="1:14" s="54" customFormat="1" ht="38.25">
      <c r="A335" s="161" t="s">
        <v>80</v>
      </c>
      <c r="B335" s="75" t="s">
        <v>1</v>
      </c>
      <c r="C335" s="104">
        <v>50</v>
      </c>
    </row>
    <row r="336" spans="1:14" s="54" customFormat="1">
      <c r="A336" s="57"/>
      <c r="B336" s="48" t="s">
        <v>2</v>
      </c>
      <c r="C336" s="104">
        <v>50</v>
      </c>
    </row>
    <row r="337" spans="1:11" s="54" customFormat="1" ht="38.25">
      <c r="A337" s="161" t="s">
        <v>81</v>
      </c>
      <c r="B337" s="75" t="s">
        <v>1</v>
      </c>
      <c r="C337" s="104">
        <v>120</v>
      </c>
    </row>
    <row r="338" spans="1:11" s="54" customFormat="1">
      <c r="A338" s="57"/>
      <c r="B338" s="48" t="s">
        <v>2</v>
      </c>
      <c r="C338" s="104">
        <v>120</v>
      </c>
    </row>
    <row r="339" spans="1:11" s="54" customFormat="1" ht="38.25">
      <c r="A339" s="161" t="s">
        <v>82</v>
      </c>
      <c r="B339" s="75" t="s">
        <v>1</v>
      </c>
      <c r="C339" s="104">
        <v>60</v>
      </c>
    </row>
    <row r="340" spans="1:11" s="54" customFormat="1">
      <c r="A340" s="57"/>
      <c r="B340" s="48" t="s">
        <v>2</v>
      </c>
      <c r="C340" s="104">
        <v>60</v>
      </c>
    </row>
    <row r="341" spans="1:11" s="54" customFormat="1" ht="38.25">
      <c r="A341" s="161" t="s">
        <v>83</v>
      </c>
      <c r="B341" s="75" t="s">
        <v>1</v>
      </c>
      <c r="C341" s="104">
        <v>80</v>
      </c>
    </row>
    <row r="342" spans="1:11" s="54" customFormat="1">
      <c r="A342" s="57"/>
      <c r="B342" s="48" t="s">
        <v>2</v>
      </c>
      <c r="C342" s="104">
        <v>80</v>
      </c>
    </row>
    <row r="343" spans="1:11">
      <c r="A343" s="108" t="s">
        <v>30</v>
      </c>
      <c r="B343" s="61"/>
      <c r="C343" s="60"/>
      <c r="D343" s="55"/>
      <c r="E343" s="55"/>
      <c r="F343" s="55"/>
      <c r="G343" s="55"/>
      <c r="H343" s="55"/>
      <c r="I343" s="55"/>
      <c r="J343" s="13"/>
      <c r="K343" s="54"/>
    </row>
    <row r="344" spans="1:11">
      <c r="A344" s="95" t="s">
        <v>14</v>
      </c>
      <c r="B344" s="74" t="s">
        <v>1</v>
      </c>
      <c r="C344" s="23">
        <f>C346</f>
        <v>823.07999999999993</v>
      </c>
      <c r="D344" s="55"/>
      <c r="E344" s="55"/>
      <c r="F344" s="55"/>
      <c r="G344" s="55"/>
      <c r="H344" s="55"/>
      <c r="I344" s="62"/>
    </row>
    <row r="345" spans="1:11">
      <c r="A345" s="57" t="s">
        <v>22</v>
      </c>
      <c r="B345" s="48" t="s">
        <v>2</v>
      </c>
      <c r="C345" s="23">
        <f>C347</f>
        <v>823.07999999999993</v>
      </c>
      <c r="D345" s="52"/>
      <c r="E345" s="52"/>
      <c r="F345" s="52"/>
      <c r="G345" s="52"/>
      <c r="H345" s="52"/>
      <c r="I345" s="52"/>
      <c r="J345" s="13"/>
      <c r="K345" s="13"/>
    </row>
    <row r="346" spans="1:11">
      <c r="A346" s="38" t="s">
        <v>17</v>
      </c>
      <c r="B346" s="75" t="s">
        <v>1</v>
      </c>
      <c r="C346" s="32">
        <f>C348</f>
        <v>823.07999999999993</v>
      </c>
      <c r="D346" s="52"/>
      <c r="E346" s="52"/>
      <c r="F346" s="52"/>
      <c r="G346" s="52"/>
      <c r="H346" s="52"/>
      <c r="I346" s="52"/>
      <c r="J346" s="13"/>
      <c r="K346" s="13"/>
    </row>
    <row r="347" spans="1:11">
      <c r="A347" s="14" t="s">
        <v>9</v>
      </c>
      <c r="B347" s="48" t="s">
        <v>2</v>
      </c>
      <c r="C347" s="32">
        <f>C349</f>
        <v>823.07999999999993</v>
      </c>
      <c r="D347" s="52"/>
      <c r="E347" s="52"/>
      <c r="F347" s="52"/>
      <c r="G347" s="52"/>
      <c r="H347" s="52"/>
      <c r="I347" s="52"/>
      <c r="J347" s="13"/>
      <c r="K347" s="13"/>
    </row>
    <row r="348" spans="1:11">
      <c r="A348" s="16" t="s">
        <v>10</v>
      </c>
      <c r="B348" s="9" t="s">
        <v>1</v>
      </c>
      <c r="C348" s="23">
        <f>C350+C352</f>
        <v>823.07999999999993</v>
      </c>
      <c r="D348" s="52"/>
      <c r="E348" s="52"/>
      <c r="F348" s="52"/>
      <c r="G348" s="52"/>
      <c r="H348" s="52"/>
      <c r="I348" s="52"/>
      <c r="J348" s="13"/>
      <c r="K348" s="13"/>
    </row>
    <row r="349" spans="1:11">
      <c r="A349" s="15"/>
      <c r="B349" s="11" t="s">
        <v>2</v>
      </c>
      <c r="C349" s="23">
        <f>C351+C353</f>
        <v>823.07999999999993</v>
      </c>
      <c r="D349" s="52"/>
      <c r="E349" s="52"/>
      <c r="F349" s="52"/>
      <c r="G349" s="52"/>
      <c r="H349" s="52"/>
      <c r="I349" s="52"/>
      <c r="J349" s="13"/>
      <c r="K349" s="13"/>
    </row>
    <row r="350" spans="1:11" s="91" customFormat="1">
      <c r="A350" s="16" t="s">
        <v>42</v>
      </c>
      <c r="B350" s="75" t="s">
        <v>1</v>
      </c>
      <c r="C350" s="104">
        <f>C363</f>
        <v>-165</v>
      </c>
    </row>
    <row r="351" spans="1:11" s="91" customFormat="1">
      <c r="A351" s="111"/>
      <c r="B351" s="48" t="s">
        <v>2</v>
      </c>
      <c r="C351" s="104">
        <f>C364</f>
        <v>-165</v>
      </c>
    </row>
    <row r="352" spans="1:11">
      <c r="A352" s="58" t="s">
        <v>31</v>
      </c>
      <c r="B352" s="75" t="s">
        <v>1</v>
      </c>
      <c r="C352" s="23">
        <f>C369+C384</f>
        <v>988.07999999999993</v>
      </c>
      <c r="D352" s="52"/>
      <c r="E352" s="52"/>
      <c r="F352" s="52"/>
      <c r="G352" s="52"/>
      <c r="H352" s="52"/>
      <c r="I352" s="52"/>
      <c r="J352" s="13"/>
      <c r="K352" s="13"/>
    </row>
    <row r="353" spans="1:11">
      <c r="A353" s="15"/>
      <c r="B353" s="48" t="s">
        <v>2</v>
      </c>
      <c r="C353" s="23">
        <f>C370+C385</f>
        <v>988.07999999999993</v>
      </c>
      <c r="D353" s="52"/>
      <c r="E353" s="52"/>
      <c r="F353" s="52"/>
      <c r="G353" s="52"/>
      <c r="H353" s="52"/>
      <c r="I353" s="52"/>
      <c r="J353" s="13"/>
      <c r="K353" s="13"/>
    </row>
    <row r="354" spans="1:11">
      <c r="A354" s="195" t="s">
        <v>38</v>
      </c>
      <c r="B354" s="196"/>
      <c r="C354" s="197"/>
      <c r="D354"/>
      <c r="E354" s="54"/>
    </row>
    <row r="355" spans="1:11">
      <c r="A355" s="142" t="s">
        <v>14</v>
      </c>
      <c r="B355" s="74" t="s">
        <v>1</v>
      </c>
      <c r="C355" s="34">
        <f t="shared" ref="C355:C357" si="34">C357</f>
        <v>328.08</v>
      </c>
      <c r="D355"/>
      <c r="E355" s="84"/>
    </row>
    <row r="356" spans="1:11">
      <c r="A356" s="57" t="s">
        <v>15</v>
      </c>
      <c r="B356" s="48" t="s">
        <v>2</v>
      </c>
      <c r="C356" s="104">
        <f t="shared" si="34"/>
        <v>328.08</v>
      </c>
      <c r="D356"/>
      <c r="E356" s="84"/>
    </row>
    <row r="357" spans="1:11">
      <c r="A357" s="38" t="s">
        <v>17</v>
      </c>
      <c r="B357" s="74" t="s">
        <v>1</v>
      </c>
      <c r="C357" s="104">
        <f t="shared" si="34"/>
        <v>328.08</v>
      </c>
      <c r="D357"/>
    </row>
    <row r="358" spans="1:11">
      <c r="A358" s="14" t="s">
        <v>9</v>
      </c>
      <c r="B358" s="48" t="s">
        <v>2</v>
      </c>
      <c r="C358" s="104">
        <f>C360</f>
        <v>328.08</v>
      </c>
      <c r="D358"/>
    </row>
    <row r="359" spans="1:11">
      <c r="A359" s="16" t="s">
        <v>10</v>
      </c>
      <c r="B359" s="9" t="s">
        <v>1</v>
      </c>
      <c r="C359" s="104">
        <f>C361+C369</f>
        <v>328.08</v>
      </c>
      <c r="D359"/>
    </row>
    <row r="360" spans="1:11">
      <c r="A360" s="15"/>
      <c r="B360" s="11" t="s">
        <v>2</v>
      </c>
      <c r="C360" s="104">
        <f>C362+C370</f>
        <v>328.08</v>
      </c>
      <c r="D360"/>
    </row>
    <row r="361" spans="1:11">
      <c r="A361" s="16" t="s">
        <v>23</v>
      </c>
      <c r="B361" s="9" t="s">
        <v>1</v>
      </c>
      <c r="C361" s="104">
        <f t="shared" ref="C361:C366" si="35">C363</f>
        <v>-165</v>
      </c>
      <c r="D361"/>
    </row>
    <row r="362" spans="1:11">
      <c r="A362" s="15"/>
      <c r="B362" s="11" t="s">
        <v>2</v>
      </c>
      <c r="C362" s="104">
        <f t="shared" si="35"/>
        <v>-165</v>
      </c>
      <c r="D362"/>
    </row>
    <row r="363" spans="1:11" s="91" customFormat="1">
      <c r="A363" s="102" t="s">
        <v>42</v>
      </c>
      <c r="B363" s="101" t="s">
        <v>1</v>
      </c>
      <c r="C363" s="34">
        <f t="shared" si="35"/>
        <v>-165</v>
      </c>
    </row>
    <row r="364" spans="1:11" s="91" customFormat="1">
      <c r="A364" s="111"/>
      <c r="B364" s="94" t="s">
        <v>2</v>
      </c>
      <c r="C364" s="34">
        <f t="shared" si="35"/>
        <v>-165</v>
      </c>
    </row>
    <row r="365" spans="1:11" s="91" customFormat="1">
      <c r="A365" s="103" t="s">
        <v>69</v>
      </c>
      <c r="B365" s="90" t="s">
        <v>1</v>
      </c>
      <c r="C365" s="32">
        <f t="shared" si="35"/>
        <v>-165</v>
      </c>
    </row>
    <row r="366" spans="1:11" s="91" customFormat="1">
      <c r="A366" s="111"/>
      <c r="B366" s="94" t="s">
        <v>2</v>
      </c>
      <c r="C366" s="32">
        <f t="shared" si="35"/>
        <v>-165</v>
      </c>
    </row>
    <row r="367" spans="1:11" s="112" customFormat="1" ht="13.5" customHeight="1">
      <c r="A367" s="180" t="s">
        <v>60</v>
      </c>
      <c r="B367" s="74" t="s">
        <v>1</v>
      </c>
      <c r="C367" s="125">
        <v>-165</v>
      </c>
    </row>
    <row r="368" spans="1:11" s="112" customFormat="1" ht="14.25" customHeight="1">
      <c r="A368" s="192"/>
      <c r="B368" s="48" t="s">
        <v>2</v>
      </c>
      <c r="C368" s="125">
        <v>-165</v>
      </c>
    </row>
    <row r="369" spans="1:11">
      <c r="A369" s="38" t="s">
        <v>31</v>
      </c>
      <c r="B369" s="75" t="s">
        <v>1</v>
      </c>
      <c r="C369" s="23">
        <f>C371</f>
        <v>493.08</v>
      </c>
      <c r="D369" s="52"/>
      <c r="E369" s="52"/>
      <c r="F369" s="52"/>
      <c r="G369" s="52"/>
      <c r="H369" s="52"/>
      <c r="I369" s="52"/>
      <c r="J369" s="13"/>
      <c r="K369" s="13"/>
    </row>
    <row r="370" spans="1:11">
      <c r="A370" s="15"/>
      <c r="B370" s="48" t="s">
        <v>2</v>
      </c>
      <c r="C370" s="23">
        <f>C372</f>
        <v>493.08</v>
      </c>
      <c r="D370" s="52"/>
      <c r="E370" s="52"/>
      <c r="F370" s="52"/>
      <c r="G370" s="52"/>
      <c r="H370" s="52"/>
      <c r="I370" s="52"/>
      <c r="J370" s="13"/>
      <c r="K370" s="13"/>
    </row>
    <row r="371" spans="1:11" s="112" customFormat="1" ht="13.5" customHeight="1">
      <c r="A371" s="198" t="s">
        <v>64</v>
      </c>
      <c r="B371" s="74" t="s">
        <v>1</v>
      </c>
      <c r="C371" s="56">
        <f>C373</f>
        <v>493.08</v>
      </c>
    </row>
    <row r="372" spans="1:11" s="112" customFormat="1" ht="14.25" customHeight="1">
      <c r="A372" s="199"/>
      <c r="B372" s="48" t="s">
        <v>2</v>
      </c>
      <c r="C372" s="56">
        <f>C374</f>
        <v>493.08</v>
      </c>
    </row>
    <row r="373" spans="1:11" s="112" customFormat="1" ht="13.5" customHeight="1">
      <c r="A373" s="180" t="s">
        <v>75</v>
      </c>
      <c r="B373" s="74" t="s">
        <v>1</v>
      </c>
      <c r="C373" s="125">
        <v>493.08</v>
      </c>
    </row>
    <row r="374" spans="1:11" s="112" customFormat="1" ht="14.25" customHeight="1">
      <c r="A374" s="192"/>
      <c r="B374" s="48" t="s">
        <v>2</v>
      </c>
      <c r="C374" s="125">
        <v>493.08</v>
      </c>
    </row>
    <row r="375" spans="1:11" s="46" customFormat="1">
      <c r="A375" s="191" t="s">
        <v>35</v>
      </c>
      <c r="B375" s="191"/>
      <c r="C375" s="191"/>
      <c r="E375" s="84"/>
    </row>
    <row r="376" spans="1:11" s="46" customFormat="1">
      <c r="A376" s="25" t="s">
        <v>14</v>
      </c>
      <c r="B376" s="17" t="s">
        <v>1</v>
      </c>
      <c r="C376" s="23">
        <f t="shared" ref="C376:C387" si="36">C378</f>
        <v>495</v>
      </c>
    </row>
    <row r="377" spans="1:11" s="46" customFormat="1">
      <c r="A377" s="26" t="s">
        <v>15</v>
      </c>
      <c r="B377" s="18" t="s">
        <v>2</v>
      </c>
      <c r="C377" s="23">
        <f t="shared" si="36"/>
        <v>495</v>
      </c>
    </row>
    <row r="378" spans="1:11" s="46" customFormat="1">
      <c r="A378" s="30" t="s">
        <v>17</v>
      </c>
      <c r="B378" s="12" t="s">
        <v>1</v>
      </c>
      <c r="C378" s="23">
        <f t="shared" si="36"/>
        <v>495</v>
      </c>
    </row>
    <row r="379" spans="1:11" s="46" customFormat="1">
      <c r="A379" s="14" t="s">
        <v>9</v>
      </c>
      <c r="B379" s="11" t="s">
        <v>2</v>
      </c>
      <c r="C379" s="23">
        <f t="shared" si="36"/>
        <v>495</v>
      </c>
    </row>
    <row r="380" spans="1:11">
      <c r="A380" s="16" t="s">
        <v>10</v>
      </c>
      <c r="B380" s="9" t="s">
        <v>1</v>
      </c>
      <c r="C380" s="104">
        <f t="shared" si="36"/>
        <v>495</v>
      </c>
      <c r="D380"/>
    </row>
    <row r="381" spans="1:11">
      <c r="A381" s="15"/>
      <c r="B381" s="11" t="s">
        <v>2</v>
      </c>
      <c r="C381" s="104">
        <f t="shared" si="36"/>
        <v>495</v>
      </c>
      <c r="D381"/>
    </row>
    <row r="382" spans="1:11">
      <c r="A382" s="16" t="s">
        <v>23</v>
      </c>
      <c r="B382" s="9" t="s">
        <v>1</v>
      </c>
      <c r="C382" s="104">
        <f t="shared" si="36"/>
        <v>495</v>
      </c>
      <c r="D382"/>
    </row>
    <row r="383" spans="1:11">
      <c r="A383" s="15"/>
      <c r="B383" s="11" t="s">
        <v>2</v>
      </c>
      <c r="C383" s="104">
        <f t="shared" si="36"/>
        <v>495</v>
      </c>
      <c r="D383"/>
    </row>
    <row r="384" spans="1:11" s="91" customFormat="1" ht="15.75" customHeight="1">
      <c r="A384" s="38" t="s">
        <v>31</v>
      </c>
      <c r="B384" s="101" t="s">
        <v>1</v>
      </c>
      <c r="C384" s="34">
        <f t="shared" si="36"/>
        <v>495</v>
      </c>
    </row>
    <row r="385" spans="1:53" s="91" customFormat="1" ht="18" customHeight="1">
      <c r="A385" s="111"/>
      <c r="B385" s="177" t="s">
        <v>2</v>
      </c>
      <c r="C385" s="34">
        <f t="shared" si="36"/>
        <v>495</v>
      </c>
    </row>
    <row r="386" spans="1:53" s="106" customFormat="1">
      <c r="A386" s="92" t="s">
        <v>76</v>
      </c>
      <c r="B386" s="159" t="s">
        <v>1</v>
      </c>
      <c r="C386" s="23">
        <f t="shared" si="36"/>
        <v>495</v>
      </c>
      <c r="D386" s="105"/>
      <c r="E386" s="105"/>
      <c r="F386" s="105"/>
      <c r="G386" s="105"/>
      <c r="H386" s="105"/>
      <c r="I386" s="105"/>
      <c r="J386" s="107"/>
      <c r="K386" s="107"/>
      <c r="L386" s="107"/>
    </row>
    <row r="387" spans="1:53" s="106" customFormat="1">
      <c r="A387" s="97"/>
      <c r="B387" s="85" t="s">
        <v>2</v>
      </c>
      <c r="C387" s="23">
        <f t="shared" si="36"/>
        <v>495</v>
      </c>
      <c r="D387" s="105"/>
      <c r="E387" s="105"/>
      <c r="F387" s="105"/>
      <c r="G387" s="105"/>
      <c r="H387" s="105"/>
      <c r="I387" s="105"/>
      <c r="J387" s="107"/>
      <c r="K387" s="107"/>
      <c r="L387" s="107"/>
    </row>
    <row r="388" spans="1:53" s="112" customFormat="1" ht="25.5">
      <c r="A388" s="157" t="s">
        <v>77</v>
      </c>
      <c r="B388" s="117" t="s">
        <v>1</v>
      </c>
      <c r="C388" s="56">
        <v>495</v>
      </c>
      <c r="D388" s="105"/>
      <c r="E388" s="105"/>
      <c r="F388" s="105"/>
      <c r="G388" s="105"/>
      <c r="H388" s="105"/>
      <c r="I388" s="105"/>
      <c r="J388" s="158"/>
      <c r="K388" s="158"/>
      <c r="L388" s="158"/>
    </row>
    <row r="389" spans="1:53" s="112" customFormat="1">
      <c r="A389" s="97"/>
      <c r="B389" s="100" t="s">
        <v>2</v>
      </c>
      <c r="C389" s="56">
        <v>495</v>
      </c>
      <c r="D389" s="105"/>
      <c r="E389" s="105"/>
      <c r="F389" s="105"/>
      <c r="G389" s="105"/>
      <c r="H389" s="105"/>
      <c r="I389" s="105"/>
      <c r="J389" s="158"/>
      <c r="K389" s="158"/>
      <c r="L389" s="158"/>
    </row>
    <row r="391" spans="1:53" s="46" customFormat="1">
      <c r="A391" s="193"/>
      <c r="B391" s="194"/>
      <c r="C391" s="194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</row>
    <row r="392" spans="1:53" s="46" customFormat="1">
      <c r="A392" s="193"/>
      <c r="B392" s="194"/>
      <c r="C392" s="194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</row>
    <row r="398" spans="1:53" s="46" customFormat="1">
      <c r="A398" s="54"/>
      <c r="B398" s="1"/>
      <c r="C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</row>
    <row r="399" spans="1:53" s="46" customFormat="1">
      <c r="A399" s="54"/>
      <c r="B399" s="1"/>
      <c r="C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</row>
    <row r="407" spans="1:53" s="1" customFormat="1">
      <c r="A407" s="19"/>
      <c r="C407"/>
      <c r="D407" s="46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</row>
    <row r="408" spans="1:53" s="1" customFormat="1">
      <c r="A408" s="19"/>
      <c r="C408"/>
      <c r="D408" s="46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</row>
  </sheetData>
  <mergeCells count="28">
    <mergeCell ref="A373:A374"/>
    <mergeCell ref="A375:C375"/>
    <mergeCell ref="A391:C391"/>
    <mergeCell ref="A392:C392"/>
    <mergeCell ref="A62:C62"/>
    <mergeCell ref="A354:C354"/>
    <mergeCell ref="A367:A368"/>
    <mergeCell ref="A371:A372"/>
    <mergeCell ref="A127:C127"/>
    <mergeCell ref="A150:C150"/>
    <mergeCell ref="A235:C235"/>
    <mergeCell ref="A299:C299"/>
    <mergeCell ref="A300:C300"/>
    <mergeCell ref="A254:C254"/>
    <mergeCell ref="A314:A315"/>
    <mergeCell ref="A316:A317"/>
    <mergeCell ref="A329:A330"/>
    <mergeCell ref="A94:A95"/>
    <mergeCell ref="A1:C1"/>
    <mergeCell ref="A2:C2"/>
    <mergeCell ref="A6:C6"/>
    <mergeCell ref="C9:C11"/>
    <mergeCell ref="A77:C77"/>
    <mergeCell ref="A318:A319"/>
    <mergeCell ref="A305:A306"/>
    <mergeCell ref="A307:A308"/>
    <mergeCell ref="A116:C116"/>
    <mergeCell ref="A320:C3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29 septembrie 2020 </vt:lpstr>
      <vt:lpstr>' 29 septembrie 2020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2020-09-23T07:46:29Z</cp:lastPrinted>
  <dcterms:created xsi:type="dcterms:W3CDTF">2003-05-13T09:24:28Z</dcterms:created>
  <dcterms:modified xsi:type="dcterms:W3CDTF">2020-09-23T07:53:46Z</dcterms:modified>
</cp:coreProperties>
</file>